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5" yWindow="6390" windowWidth="20730" windowHeight="6450" tabRatio="681"/>
  </bookViews>
  <sheets>
    <sheet name="Service Metrics (items 1-6)" sheetId="1" r:id="rId1"/>
    <sheet name="Grain Metrics 1 (item 7)" sheetId="2" r:id="rId2"/>
    <sheet name="Grain Metrics 2 (item 8)" sheetId="3" r:id="rId3"/>
    <sheet name="Grain &amp; Coal Plans (items 9-10)" sheetId="4" r:id="rId4"/>
    <sheet name="Chicago Metrics (1-2)" sheetId="5" r:id="rId5"/>
    <sheet name="RCP&amp;E" sheetId="6" r:id="rId6"/>
    <sheet name="RCPE Chart Data" sheetId="7" r:id="rId7"/>
  </sheets>
  <definedNames>
    <definedName name="_xlnm.Print_Area" localSheetId="4">'Chicago Metrics (1-2)'!$A$1:$F$33</definedName>
    <definedName name="_xlnm.Print_Area" localSheetId="3">'Grain &amp; Coal Plans (items 9-10)'!$A$1:$F$27</definedName>
    <definedName name="_xlnm.Print_Area" localSheetId="1">'Grain Metrics 1 (item 7)'!$A$1:$F$57</definedName>
    <definedName name="_xlnm.Print_Area" localSheetId="2">'Grain Metrics 2 (item 8)'!$A$1:$G$58</definedName>
    <definedName name="_xlnm.Print_Area" localSheetId="5">'RCP&amp;E'!$A$1:$G$50</definedName>
    <definedName name="_xlnm.Print_Area" localSheetId="6">'RCPE Chart Data'!$A$1:$F$2</definedName>
    <definedName name="_xlnm.Print_Area" localSheetId="0">'Service Metrics (items 1-6)'!$A$1:$H$73</definedName>
    <definedName name="_xlnm.Print_Titles" localSheetId="4">'Chicago Metrics (1-2)'!$1:$5</definedName>
    <definedName name="_xlnm.Print_Titles" localSheetId="3">'Grain &amp; Coal Plans (items 9-10)'!$1:$5</definedName>
    <definedName name="_xlnm.Print_Titles" localSheetId="1">'Grain Metrics 1 (item 7)'!$1:$8</definedName>
    <definedName name="_xlnm.Print_Titles" localSheetId="2">'Grain Metrics 2 (item 8)'!$1:$8</definedName>
    <definedName name="_xlnm.Print_Titles" localSheetId="0">'Service Metrics (items 1-6)'!$1:$4</definedName>
    <definedName name="Z_11E7AAA8_EFF1_4161_9477_B01069D7A9DD_.wvu.PrintArea" localSheetId="0" hidden="1">'Service Metrics (items 1-6)'!$A$1:$F$73</definedName>
    <definedName name="Z_2EBEE12D_1162_41CE_8E5A_0AE92F6FE6DD_.wvu.PrintArea" localSheetId="0" hidden="1">'Service Metrics (items 1-6)'!$A$1:$F$73</definedName>
    <definedName name="Z_3510774F_9389_4C97_93CB_0671CE2E305E_.wvu.PrintArea" localSheetId="0" hidden="1">'Service Metrics (items 1-6)'!$A$1:$F$73</definedName>
    <definedName name="Z_BC479B3D_C805_4D30_A4C1_163BA09CB514_.wvu.PrintArea" localSheetId="4" hidden="1">'Chicago Metrics (1-2)'!$A$1:$F$33</definedName>
    <definedName name="Z_BC479B3D_C805_4D30_A4C1_163BA09CB514_.wvu.PrintArea" localSheetId="3" hidden="1">'Grain &amp; Coal Plans (items 9-10)'!$A$1:$F$27</definedName>
    <definedName name="Z_BC479B3D_C805_4D30_A4C1_163BA09CB514_.wvu.PrintArea" localSheetId="1" hidden="1">'Grain Metrics 1 (item 7)'!$A$1:$F$57</definedName>
    <definedName name="Z_BC479B3D_C805_4D30_A4C1_163BA09CB514_.wvu.PrintArea" localSheetId="2" hidden="1">'Grain Metrics 2 (item 8)'!$A$1:$G$57</definedName>
    <definedName name="Z_BC479B3D_C805_4D30_A4C1_163BA09CB514_.wvu.PrintArea" localSheetId="0" hidden="1">'Service Metrics (items 1-6)'!$A$1:$H$73</definedName>
    <definedName name="Z_BC479B3D_C805_4D30_A4C1_163BA09CB514_.wvu.PrintTitles" localSheetId="4" hidden="1">'Chicago Metrics (1-2)'!$1:$5</definedName>
    <definedName name="Z_BC479B3D_C805_4D30_A4C1_163BA09CB514_.wvu.PrintTitles" localSheetId="3" hidden="1">'Grain &amp; Coal Plans (items 9-10)'!$1:$5</definedName>
    <definedName name="Z_BC479B3D_C805_4D30_A4C1_163BA09CB514_.wvu.PrintTitles" localSheetId="1" hidden="1">'Grain Metrics 1 (item 7)'!$1:$5</definedName>
    <definedName name="Z_BC479B3D_C805_4D30_A4C1_163BA09CB514_.wvu.PrintTitles" localSheetId="2" hidden="1">'Grain Metrics 2 (item 8)'!$1:$5</definedName>
    <definedName name="Z_BC479B3D_C805_4D30_A4C1_163BA09CB514_.wvu.PrintTitles" localSheetId="0" hidden="1">'Service Metrics (items 1-6)'!$1:$4</definedName>
    <definedName name="Z_E7D20623_3225_4C5F_AFC3_E3874E7AA2E7_.wvu.PrintArea" localSheetId="4" hidden="1">'Chicago Metrics (1-2)'!$A$1:$F$33</definedName>
    <definedName name="Z_E7D20623_3225_4C5F_AFC3_E3874E7AA2E7_.wvu.PrintArea" localSheetId="1" hidden="1">'Grain Metrics 1 (item 7)'!$A$1:$F$72</definedName>
    <definedName name="Z_E7D20623_3225_4C5F_AFC3_E3874E7AA2E7_.wvu.PrintArea" localSheetId="2" hidden="1">'Grain Metrics 2 (item 8)'!$A$1:$G$59</definedName>
    <definedName name="Z_E7D20623_3225_4C5F_AFC3_E3874E7AA2E7_.wvu.PrintArea" localSheetId="0" hidden="1">'Service Metrics (items 1-6)'!$A$1:$H$77</definedName>
    <definedName name="Z_ED8F2B42_E931_4415_B8B7_A24BFA7AF5F7_.wvu.PrintArea" localSheetId="0" hidden="1">'Service Metrics (items 1-6)'!$A$1:$F$73</definedName>
  </definedNames>
  <calcPr calcId="145621"/>
  <customWorkbookViews>
    <customWorkbookView name="James Jamieson - Personal View" guid="{2EBEE12D-1162-41CE-8E5A-0AE92F6FE6DD}" mergeInterval="0" personalView="1" maximized="1" windowWidth="1366" windowHeight="543" activeSheetId="2"/>
    <customWorkbookView name="Sam Suri - Personal View" guid="{E7D20623-3225-4C5F-AFC3-E3874E7AA2E7}" mergeInterval="0" personalView="1" maximized="1" windowWidth="1680" windowHeight="864" activeSheetId="5"/>
    <customWorkbookView name="Leah Sherman - Personal View" guid="{11E7AAA8-EFF1-4161-9477-B01069D7A9DD}" mergeInterval="0" personalView="1" maximized="1" windowWidth="1680" windowHeight="805" activeSheetId="3"/>
    <customWorkbookView name="Bryan Pierpoint - Personal View" guid="{ED8F2B42-E931-4415-B8B7-A24BFA7AF5F7}" mergeInterval="0" personalView="1" maximized="1" windowWidth="1680" windowHeight="804" activeSheetId="1"/>
    <customWorkbookView name="Paul Stedman - Personal View" guid="{3510774F-9389-4C97-93CB-0671CE2E305E}" mergeInterval="0" personalView="1" maximized="1" windowWidth="1920" windowHeight="894" activeSheetId="1"/>
    <customWorkbookView name="Todd Workman - Personal View" guid="{BC479B3D-C805-4D30-A4C1-163BA09CB514}" mergeInterval="0" personalView="1" maximized="1" windowWidth="1920" windowHeight="855" activeSheetId="5"/>
  </customWorkbookViews>
</workbook>
</file>

<file path=xl/calcChain.xml><?xml version="1.0" encoding="utf-8"?>
<calcChain xmlns="http://schemas.openxmlformats.org/spreadsheetml/2006/main">
  <c r="F25" i="7" l="1"/>
  <c r="F26" i="7"/>
  <c r="F27" i="7"/>
  <c r="F28" i="7"/>
  <c r="F29" i="7"/>
  <c r="F30" i="7"/>
  <c r="F31" i="7"/>
  <c r="G27" i="6"/>
  <c r="G28" i="6"/>
  <c r="G29" i="6"/>
  <c r="G30" i="6"/>
  <c r="G31" i="6"/>
  <c r="G32" i="6"/>
  <c r="G26" i="6"/>
  <c r="D27" i="6"/>
  <c r="D28" i="6"/>
  <c r="D29" i="6"/>
  <c r="D30" i="6"/>
  <c r="D31" i="6"/>
  <c r="D32" i="6"/>
  <c r="D26" i="6"/>
  <c r="B40" i="1" l="1"/>
  <c r="F18" i="7" l="1"/>
  <c r="F19" i="7"/>
  <c r="F20" i="7"/>
  <c r="F21" i="7"/>
  <c r="F22" i="7"/>
  <c r="F23" i="7"/>
  <c r="F24" i="7"/>
  <c r="E3" i="5" l="1"/>
  <c r="E3" i="4"/>
  <c r="E3" i="3"/>
  <c r="E3" i="2"/>
  <c r="F11" i="7" l="1"/>
  <c r="F12" i="7"/>
  <c r="F13" i="7"/>
  <c r="F14" i="7"/>
  <c r="F15" i="7"/>
  <c r="F16" i="7"/>
  <c r="F17" i="7"/>
  <c r="D33" i="6"/>
  <c r="G33" i="6"/>
  <c r="D25" i="6"/>
  <c r="G25" i="6"/>
  <c r="G17" i="6"/>
  <c r="D17" i="6"/>
  <c r="F4" i="7" l="1"/>
  <c r="F5" i="7"/>
  <c r="F6" i="7"/>
  <c r="F7" i="7"/>
  <c r="F8" i="7"/>
  <c r="F9" i="7"/>
  <c r="F10" i="7"/>
  <c r="F3" i="7" l="1"/>
  <c r="F2" i="7" l="1"/>
  <c r="C3" i="1" l="1"/>
  <c r="C3" i="4" s="1"/>
  <c r="B3" i="1"/>
  <c r="B3" i="5" s="1"/>
  <c r="C3" i="3" l="1"/>
  <c r="C3" i="5"/>
  <c r="B3" i="2"/>
  <c r="B3" i="3"/>
  <c r="C3" i="2"/>
  <c r="B3" i="4"/>
  <c r="A3" i="2" l="1"/>
  <c r="A3" i="3"/>
  <c r="E4" i="1" l="1"/>
  <c r="E4" i="2" l="1"/>
  <c r="E4" i="3"/>
  <c r="E4" i="4"/>
  <c r="A3" i="6" l="1"/>
  <c r="E4" i="5" l="1"/>
  <c r="A3" i="5" l="1"/>
  <c r="A3" i="4"/>
</calcChain>
</file>

<file path=xl/sharedStrings.xml><?xml version="1.0" encoding="utf-8"?>
<sst xmlns="http://schemas.openxmlformats.org/spreadsheetml/2006/main" count="294" uniqueCount="196">
  <si>
    <t>Intermodal</t>
  </si>
  <si>
    <t>Ethanol unit</t>
  </si>
  <si>
    <t>Crude oil unit</t>
  </si>
  <si>
    <t>Automotive unit</t>
  </si>
  <si>
    <t>Coal unit</t>
  </si>
  <si>
    <t>Grain unit</t>
  </si>
  <si>
    <t>Manifest</t>
  </si>
  <si>
    <t>All Other</t>
  </si>
  <si>
    <t>Box</t>
  </si>
  <si>
    <t>Covered hopper</t>
  </si>
  <si>
    <t>Gondola</t>
  </si>
  <si>
    <t>Multilevel (automotive)</t>
  </si>
  <si>
    <t>Tank</t>
  </si>
  <si>
    <t>Other</t>
  </si>
  <si>
    <t>Total</t>
  </si>
  <si>
    <t>Grain</t>
  </si>
  <si>
    <t>Coal</t>
  </si>
  <si>
    <t>Automotive</t>
  </si>
  <si>
    <t>Ethanol</t>
  </si>
  <si>
    <t>Open hopper</t>
  </si>
  <si>
    <t>Other unit</t>
  </si>
  <si>
    <t>Crew</t>
  </si>
  <si>
    <t>Track maintenance</t>
  </si>
  <si>
    <t>Locomotive power</t>
  </si>
  <si>
    <t>Greater Than 120 Hours</t>
  </si>
  <si>
    <t>Crude Oil</t>
  </si>
  <si>
    <t>AL</t>
  </si>
  <si>
    <t>AZ</t>
  </si>
  <si>
    <t>CA</t>
  </si>
  <si>
    <t>CO</t>
  </si>
  <si>
    <t>AR</t>
  </si>
  <si>
    <t>CT</t>
  </si>
  <si>
    <t>DE</t>
  </si>
  <si>
    <t>FL</t>
  </si>
  <si>
    <t>GA</t>
  </si>
  <si>
    <t>ID</t>
  </si>
  <si>
    <t>IL</t>
  </si>
  <si>
    <t>IN</t>
  </si>
  <si>
    <t>IA</t>
  </si>
  <si>
    <t>KS</t>
  </si>
  <si>
    <t>KY</t>
  </si>
  <si>
    <t>LA</t>
  </si>
  <si>
    <t>ME</t>
  </si>
  <si>
    <t>MD</t>
  </si>
  <si>
    <t>MA</t>
  </si>
  <si>
    <t>MI</t>
  </si>
  <si>
    <t>MN</t>
  </si>
  <si>
    <t>MS</t>
  </si>
  <si>
    <t>MT</t>
  </si>
  <si>
    <t>NE</t>
  </si>
  <si>
    <t>NV</t>
  </si>
  <si>
    <t>NH</t>
  </si>
  <si>
    <t>NJ</t>
  </si>
  <si>
    <t>NM</t>
  </si>
  <si>
    <t>NY</t>
  </si>
  <si>
    <t>NC</t>
  </si>
  <si>
    <t>ND</t>
  </si>
  <si>
    <t>OH</t>
  </si>
  <si>
    <t>OK</t>
  </si>
  <si>
    <t>OR</t>
  </si>
  <si>
    <t>PA</t>
  </si>
  <si>
    <t>RI</t>
  </si>
  <si>
    <t>SC</t>
  </si>
  <si>
    <t>SD</t>
  </si>
  <si>
    <t>TN</t>
  </si>
  <si>
    <t>TX</t>
  </si>
  <si>
    <t>UT</t>
  </si>
  <si>
    <t>VT</t>
  </si>
  <si>
    <t>VA</t>
  </si>
  <si>
    <t>WA</t>
  </si>
  <si>
    <t>WV</t>
  </si>
  <si>
    <t>WI</t>
  </si>
  <si>
    <t>WY</t>
  </si>
  <si>
    <t>Barr</t>
  </si>
  <si>
    <t>Bensenville</t>
  </si>
  <si>
    <t>Blue Island</t>
  </si>
  <si>
    <t>Calumet</t>
  </si>
  <si>
    <t>Cicero</t>
  </si>
  <si>
    <t>Clearing</t>
  </si>
  <si>
    <t>Corwith</t>
  </si>
  <si>
    <t>Gibson</t>
  </si>
  <si>
    <t>Kirk</t>
  </si>
  <si>
    <t>Markham</t>
  </si>
  <si>
    <t>Proviso</t>
  </si>
  <si>
    <t>TOTAL</t>
  </si>
  <si>
    <t>BNSF</t>
  </si>
  <si>
    <t>CSX</t>
  </si>
  <si>
    <t>NS</t>
  </si>
  <si>
    <t>UP</t>
  </si>
  <si>
    <t>State</t>
  </si>
  <si>
    <t>Powder River Basin</t>
  </si>
  <si>
    <t>Illinois Basin</t>
  </si>
  <si>
    <t>Uinta Basin</t>
  </si>
  <si>
    <t>Northern Appalachia</t>
  </si>
  <si>
    <t>Central Appalachia</t>
  </si>
  <si>
    <t>Southern Appalachia</t>
  </si>
  <si>
    <t>Date Week Began:</t>
  </si>
  <si>
    <t>d. Number of Car Orders Filled</t>
  </si>
  <si>
    <t>All Other Unit Trains</t>
  </si>
  <si>
    <t xml:space="preserve"> Train Type</t>
  </si>
  <si>
    <t>Loaded</t>
  </si>
  <si>
    <t>Empty</t>
  </si>
  <si>
    <t>2. Weekly Average Terminal Dwell Time Measured in Hours Excluding Cars on Run Through Trains</t>
  </si>
  <si>
    <t>System Average</t>
  </si>
  <si>
    <t xml:space="preserve">     4. Weekly Average Dwell Time at Origin for Unit Train Shipments Measured in Hours</t>
  </si>
  <si>
    <t>5. Weekly Total Number of Trains Held Short of Destination or Scheduled Interchange for Longer than 6 Hours by Train Type and Cause</t>
  </si>
  <si>
    <t>Mechanical Issue</t>
  </si>
  <si>
    <t xml:space="preserve">Date Week Ended: </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</si>
  <si>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</si>
  <si>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</si>
  <si>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</si>
  <si>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Outstanding Car Orders</t>
  </si>
  <si>
    <t>CN</t>
  </si>
  <si>
    <t>CP</t>
  </si>
  <si>
    <t>1. System-Average Train Speed by Train Type for the Reporting Week (MPH)</t>
  </si>
  <si>
    <t>2. Weekly Average Terminal Dwell Time Measured in Hours for 10 Largest Terminals In Terms Of Railcar Capacity</t>
  </si>
  <si>
    <t>Cause</t>
  </si>
  <si>
    <t>All other trains</t>
  </si>
  <si>
    <t>Trip Plan</t>
  </si>
  <si>
    <t>Trip Performance</t>
  </si>
  <si>
    <t xml:space="preserve"> Region</t>
  </si>
  <si>
    <t>Loadings Plan</t>
  </si>
  <si>
    <t>Loadings Average</t>
  </si>
  <si>
    <t>Chicago Gateway</t>
  </si>
  <si>
    <t>Other Yards
*See EP 724 (Sub-No.3)*</t>
  </si>
  <si>
    <t>c. Number of New Car Orders</t>
  </si>
  <si>
    <t>b. Average Number of Days Late For All Outstanding Grain Car Orders</t>
  </si>
  <si>
    <t>1. Average Daily Car Counts By Terminal Yard For The Reporting Week</t>
  </si>
  <si>
    <t>2. Average Daily Number Of Trains Held For Delivery To Chicago Sorted by Receiving Carrier For The Reporting Week</t>
  </si>
  <si>
    <t>Greater Than 48 but Less than 
or Equal to 120 Hours</t>
  </si>
  <si>
    <t>6. Weekly Total Number of Loaded and Empty Cars in Revenue Service That Have Not Moved In:</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</si>
  <si>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</si>
  <si>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e.1. Number of Orders Canceled By Shipper</t>
  </si>
  <si>
    <t>e.2. Number of Orders Canceled By Railroad</t>
  </si>
  <si>
    <r>
      <t>8.</t>
    </r>
    <r>
      <rPr>
        <b/>
        <sz val="7"/>
        <color theme="1"/>
        <rFont val="Times New Roman"/>
        <family val="1"/>
      </rPr>
      <t xml:space="preserve">      </t>
    </r>
    <r>
      <rPr>
        <b/>
        <sz val="12"/>
        <color theme="1"/>
        <rFont val="Times New Roman"/>
        <family val="1"/>
      </rPr>
      <t>For the aggregated STCCs in item 7, report by State the following:  a. running total number of outstanding car orders (a car order equals one car); b. average number of days late for all outstanding car orders;   c. total number of new car orders received during the past week; d. total number of car orders filled during the past week; and e. number of orders cancelled, respectively, by shipper and railroad during the past week.</t>
    </r>
  </si>
  <si>
    <t>9.      Plan vs. Performance For Grain Shuttle (Or Dedicated Grain Train) Round Trips, By Region, Updated To Reflect The Previous Four Weeks</t>
  </si>
  <si>
    <t xml:space="preserve">10.  Average Daily Coal Unit Train Loadings vs. Plan for the Reporting Week By Coal Production Region    </t>
  </si>
  <si>
    <t>Region
(Please Specify Destination Region)</t>
  </si>
  <si>
    <t>Number</t>
  </si>
  <si>
    <t>Briefly Explain Cause</t>
  </si>
  <si>
    <t>ALBANY</t>
  </si>
  <si>
    <t>BENSENVILLE</t>
  </si>
  <si>
    <t>GLENWOOD</t>
  </si>
  <si>
    <t>HARVEY</t>
  </si>
  <si>
    <t>LA CROSSE</t>
  </si>
  <si>
    <t>MASON CITY</t>
  </si>
  <si>
    <t>MILWAUKEE</t>
  </si>
  <si>
    <t>NAHANT</t>
  </si>
  <si>
    <t>ST PAUL</t>
  </si>
  <si>
    <t>Pacific North West</t>
  </si>
  <si>
    <t>Status of the Chicago Terminal</t>
  </si>
  <si>
    <t>EP 724(3) - US RAIL SERVICE ISSUES  - DATA COLLECTION</t>
  </si>
  <si>
    <t>APPENDIX 1: RCP&amp;E Reporting</t>
  </si>
  <si>
    <t>Number of New Car Orders</t>
  </si>
  <si>
    <t>Number of Car Orders Filled</t>
  </si>
  <si>
    <t>RCP&amp;E</t>
  </si>
  <si>
    <t>Number of Locomotives Moving to / from RCP&amp;E</t>
  </si>
  <si>
    <t>LOCOMOTIVES DELIVERED BY CP TO RCPE</t>
  </si>
  <si>
    <t>LOCOMOTIVES DELIVERED BY RCPE TO CP</t>
  </si>
  <si>
    <t>Date</t>
  </si>
  <si>
    <t>CP UNITS</t>
  </si>
  <si>
    <t>RCPE UNITS</t>
  </si>
  <si>
    <t>SD40 Equivalents</t>
  </si>
  <si>
    <t>Raw units</t>
  </si>
  <si>
    <t>RCPE units on CP</t>
  </si>
  <si>
    <t>CP units on RCPE</t>
  </si>
  <si>
    <t>MO</t>
  </si>
  <si>
    <t>3. Total Cars On Line by Car Type for the Reporting Week</t>
  </si>
  <si>
    <t>As of this writing, the Chicago Terminal OPCON status is green.  Our railroad is in normal operating condition at Chicago.</t>
  </si>
  <si>
    <t>Railroad: CPRS</t>
  </si>
  <si>
    <t>SARATOGA SPRINGS</t>
  </si>
  <si>
    <t>-</t>
  </si>
  <si>
    <t>Sun Jan 3</t>
  </si>
  <si>
    <t>Tue Jan 5</t>
  </si>
  <si>
    <t>Mon Jan 4</t>
  </si>
  <si>
    <t>Wed Jan 6</t>
  </si>
  <si>
    <t>Thu Jan 7</t>
  </si>
  <si>
    <t>Fri Jan 8</t>
  </si>
  <si>
    <t>Sat Jan 9</t>
  </si>
  <si>
    <t>Sun Jan 10</t>
  </si>
  <si>
    <t>Mon Jan 11</t>
  </si>
  <si>
    <t>Tue Jan 12</t>
  </si>
  <si>
    <t>Wed Jan 13</t>
  </si>
  <si>
    <t>Thu Jan 14</t>
  </si>
  <si>
    <t>Fri Jan 15</t>
  </si>
  <si>
    <t>Sat Jan 16</t>
  </si>
  <si>
    <t>Various, Customer, Foreign, Operations, Outages.</t>
  </si>
  <si>
    <t/>
  </si>
  <si>
    <t>Sun Jan 17</t>
  </si>
  <si>
    <t>Mon Jan 18</t>
  </si>
  <si>
    <t>Tue Jan 19</t>
  </si>
  <si>
    <t>Wed Jan 20</t>
  </si>
  <si>
    <t>Thu Jan 21</t>
  </si>
  <si>
    <t>Fri Jan 22</t>
  </si>
  <si>
    <t xml:space="preserve">Sat Jan 23 </t>
  </si>
  <si>
    <t>0.00 weeks</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</si>
</sst>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_(&quot;$&quot;* \(#,##0.00\);_(&quot;$&quot;* &quot;-&quot;??_);_(@_)"/>
    <numFmt numFmtId="164" formatCode="#,##0.0"/>
    <numFmt numFmtId="165" formatCode="0.0"/>
    <numFmt numFmtId="166" formatCode="ddd\ mmm\ dd"/>
  </numFmts>
  <fonts count="23" x14ac:knownFonts="1">
    <font>
      <sz val="11"/>
      <color theme="1"/>
      <name val="Calibri"/>
      <family val="2"/>
      <scheme val="minor"/>
    </font>
    <font>
      <b/>
      <sz val="11"/>
      <color theme="1"/>
      <name val="Calibri"/>
      <family val="2"/>
      <scheme val="minor"/>
    </font>
    <font>
      <sz val="10"/>
      <color rgb="FF000000"/>
      <name val="Times New Roman"/>
      <family val="1"/>
    </font>
    <font>
      <b/>
      <sz val="10"/>
      <color theme="1"/>
      <name val="Calibri"/>
      <family val="2"/>
      <scheme val="minor"/>
    </font>
    <font>
      <sz val="10"/>
      <color theme="1"/>
      <name val="Calibri"/>
      <family val="2"/>
      <scheme val="minor"/>
    </font>
    <font>
      <b/>
      <sz val="22"/>
      <color theme="1"/>
      <name val="Calibri"/>
      <family val="2"/>
      <scheme val="minor"/>
    </font>
    <font>
      <b/>
      <sz val="20"/>
      <color theme="1"/>
      <name val="Calibri"/>
      <family val="2"/>
      <scheme val="minor"/>
    </font>
    <font>
      <b/>
      <sz val="12"/>
      <color theme="1"/>
      <name val="Times New Roman"/>
      <family val="1"/>
    </font>
    <font>
      <b/>
      <sz val="7"/>
      <color theme="1"/>
      <name val="Times New Roman"/>
      <family val="1"/>
    </font>
    <font>
      <b/>
      <u/>
      <sz val="20"/>
      <color theme="1"/>
      <name val="Calibri"/>
      <family val="2"/>
      <scheme val="minor"/>
    </font>
    <font>
      <u/>
      <sz val="11"/>
      <color theme="1"/>
      <name val="Calibri"/>
      <family val="2"/>
      <scheme val="minor"/>
    </font>
    <font>
      <sz val="11"/>
      <color theme="1"/>
      <name val="Calibri"/>
      <family val="2"/>
      <scheme val="minor"/>
    </font>
    <font>
      <sz val="8"/>
      <color theme="1"/>
      <name val="Calibri"/>
      <family val="2"/>
      <scheme val="minor"/>
    </font>
    <font>
      <b/>
      <sz val="12"/>
      <color theme="1"/>
      <name val="Calibri"/>
      <family val="2"/>
      <scheme val="minor"/>
    </font>
    <font>
      <b/>
      <u/>
      <sz val="11"/>
      <color theme="1"/>
      <name val="Calibri"/>
      <family val="2"/>
      <scheme val="minor"/>
    </font>
    <font>
      <b/>
      <sz val="11"/>
      <color rgb="FF000000"/>
      <name val="Calibri"/>
      <family val="2"/>
      <scheme val="minor"/>
    </font>
    <font>
      <sz val="10"/>
      <name val="Calibri"/>
      <family val="2"/>
      <scheme val="minor"/>
    </font>
    <font>
      <sz val="10"/>
      <color indexed="8"/>
      <name val="Arial"/>
      <family val="2"/>
    </font>
    <font>
      <b/>
      <sz val="11"/>
      <name val="Calibri"/>
      <family val="2"/>
      <scheme val="minor"/>
    </font>
    <font>
      <sz val="11"/>
      <color indexed="8"/>
      <name val="Calibri"/>
      <family val="2"/>
    </font>
    <font>
      <sz val="11"/>
      <name val="Calibri"/>
      <family val="2"/>
      <scheme val="minor"/>
    </font>
    <font>
      <sz val="10"/>
      <name val="Arial"/>
      <family val="2"/>
    </font>
    <font>
      <sz val="11"/>
      <color rgb="FF000000"/>
      <name val="Calibri"/>
      <family val="2"/>
    </font>
  </fonts>
  <fills count="7">
    <fill>
      <patternFill patternType="none"/>
    </fill>
    <fill>
      <patternFill patternType="gray125"/>
    </fill>
    <fill>
      <patternFill patternType="solid">
        <fgColor rgb="FFF0FBB7"/>
        <bgColor indexed="64"/>
      </patternFill>
    </fill>
    <fill>
      <patternFill patternType="solid">
        <fgColor theme="0" tint="-9.9978637043366805E-2"/>
        <bgColor indexed="64"/>
      </patternFill>
    </fill>
    <fill>
      <patternFill patternType="solid">
        <fgColor rgb="FFF2F2F2"/>
        <bgColor indexed="64"/>
      </patternFill>
    </fill>
    <fill>
      <patternFill patternType="solid">
        <fgColor theme="0" tint="-4.9989318521683403E-2"/>
        <bgColor indexed="64"/>
      </patternFill>
    </fill>
    <fill>
      <patternFill patternType="solid">
        <fgColor theme="0" tint="-0.34998626667073579"/>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medium">
        <color indexed="64"/>
      </top>
      <bottom/>
      <diagonal/>
    </border>
    <border>
      <left style="thin">
        <color indexed="64"/>
      </left>
      <right style="thin">
        <color indexed="64"/>
      </right>
      <top/>
      <bottom/>
      <diagonal/>
    </border>
  </borders>
  <cellStyleXfs count="5">
    <xf numFmtId="0" fontId="0" fillId="0" borderId="0"/>
    <xf numFmtId="0" fontId="2" fillId="0" borderId="0"/>
    <xf numFmtId="44" fontId="11" fillId="0" borderId="0" applyFont="0" applyFill="0" applyBorder="0" applyAlignment="0" applyProtection="0"/>
    <xf numFmtId="0" fontId="17" fillId="0" borderId="0"/>
    <xf numFmtId="0" fontId="21" fillId="0" borderId="0"/>
  </cellStyleXfs>
  <cellXfs count="207">
    <xf numFmtId="0" fontId="0" fillId="0" borderId="0" xfId="0"/>
    <xf numFmtId="0" fontId="1" fillId="0" borderId="0" xfId="0" applyFont="1"/>
    <xf numFmtId="0" fontId="0" fillId="0" borderId="1" xfId="0" applyBorder="1"/>
    <xf numFmtId="0" fontId="0" fillId="0" borderId="0" xfId="0" applyBorder="1"/>
    <xf numFmtId="0" fontId="0" fillId="0" borderId="2" xfId="0" applyBorder="1"/>
    <xf numFmtId="0" fontId="1" fillId="0" borderId="0" xfId="0" applyFont="1" applyAlignment="1"/>
    <xf numFmtId="0" fontId="1" fillId="2" borderId="9" xfId="0" applyFont="1" applyFill="1" applyBorder="1" applyAlignment="1">
      <alignment horizontal="center" vertical="center"/>
    </xf>
    <xf numFmtId="0" fontId="3" fillId="0" borderId="0" xfId="0" applyFont="1" applyFill="1" applyBorder="1"/>
    <xf numFmtId="0" fontId="0" fillId="0" borderId="1" xfId="0" applyFill="1" applyBorder="1" applyAlignment="1">
      <alignment wrapText="1"/>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9" xfId="0" applyFont="1" applyFill="1" applyBorder="1" applyAlignment="1">
      <alignment horizontal="center" vertical="center"/>
    </xf>
    <xf numFmtId="0" fontId="5" fillId="0" borderId="0" xfId="0" applyFont="1" applyFill="1" applyBorder="1" applyAlignment="1">
      <alignment horizontal="center" vertical="center"/>
    </xf>
    <xf numFmtId="0" fontId="1" fillId="0" borderId="0" xfId="0" applyFont="1" applyFill="1" applyBorder="1" applyAlignment="1">
      <alignment wrapText="1"/>
    </xf>
    <xf numFmtId="0" fontId="1" fillId="0" borderId="0" xfId="0" applyFont="1" applyFill="1" applyBorder="1" applyAlignment="1">
      <alignment horizontal="center" vertical="center"/>
    </xf>
    <xf numFmtId="3" fontId="4" fillId="0" borderId="0" xfId="0" applyNumberFormat="1" applyFont="1" applyFill="1" applyBorder="1"/>
    <xf numFmtId="0" fontId="3" fillId="0" borderId="0" xfId="0" applyFont="1" applyFill="1" applyBorder="1" applyAlignment="1">
      <alignment wrapText="1"/>
    </xf>
    <xf numFmtId="0" fontId="0" fillId="0" borderId="0" xfId="0" applyFill="1" applyBorder="1"/>
    <xf numFmtId="0" fontId="1" fillId="0" borderId="1" xfId="0" applyFont="1" applyFill="1" applyBorder="1" applyAlignment="1">
      <alignment horizontal="center" vertical="center"/>
    </xf>
    <xf numFmtId="0" fontId="0" fillId="0" borderId="2" xfId="0" applyBorder="1" applyAlignment="1">
      <alignment vertical="center"/>
    </xf>
    <xf numFmtId="0" fontId="0" fillId="0" borderId="1" xfId="0" applyBorder="1" applyAlignment="1">
      <alignment vertical="center"/>
    </xf>
    <xf numFmtId="0" fontId="1" fillId="0" borderId="10" xfId="0" applyFont="1" applyBorder="1" applyAlignment="1">
      <alignment horizontal="center" vertical="center"/>
    </xf>
    <xf numFmtId="0" fontId="1" fillId="0" borderId="5"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0" xfId="0" applyFont="1" applyBorder="1"/>
    <xf numFmtId="0" fontId="1" fillId="0" borderId="5" xfId="0" applyFont="1" applyBorder="1" applyAlignment="1">
      <alignment horizontal="center" vertical="center"/>
    </xf>
    <xf numFmtId="0" fontId="1" fillId="0" borderId="11" xfId="0" applyFont="1" applyBorder="1" applyAlignment="1">
      <alignment horizontal="center" vertical="center"/>
    </xf>
    <xf numFmtId="0" fontId="1" fillId="0" borderId="0" xfId="0" applyFont="1" applyBorder="1" applyAlignment="1">
      <alignment horizontal="center" vertical="center"/>
    </xf>
    <xf numFmtId="49" fontId="0" fillId="0" borderId="2" xfId="0" applyNumberFormat="1" applyBorder="1" applyAlignment="1">
      <alignment vertical="top"/>
    </xf>
    <xf numFmtId="49" fontId="0" fillId="0" borderId="1" xfId="0" applyNumberFormat="1" applyBorder="1" applyAlignment="1">
      <alignment vertical="top"/>
    </xf>
    <xf numFmtId="0" fontId="0" fillId="0" borderId="2" xfId="0" applyBorder="1" applyAlignment="1">
      <alignment horizontal="left"/>
    </xf>
    <xf numFmtId="3" fontId="0" fillId="0" borderId="0" xfId="0" applyNumberFormat="1" applyBorder="1"/>
    <xf numFmtId="0" fontId="1" fillId="0" borderId="0" xfId="0" applyFont="1" applyBorder="1" applyAlignment="1">
      <alignment horizontal="center"/>
    </xf>
    <xf numFmtId="0" fontId="0" fillId="0" borderId="0" xfId="0" applyBorder="1" applyAlignment="1">
      <alignment horizontal="center"/>
    </xf>
    <xf numFmtId="0" fontId="0" fillId="0" borderId="0" xfId="0" applyAlignment="1">
      <alignment horizontal="center" vertical="center"/>
    </xf>
    <xf numFmtId="0" fontId="0" fillId="0" borderId="0" xfId="0" applyAlignment="1"/>
    <xf numFmtId="0" fontId="1" fillId="0" borderId="7" xfId="0" applyFont="1" applyBorder="1" applyAlignment="1">
      <alignment horizontal="center" vertical="center"/>
    </xf>
    <xf numFmtId="0" fontId="1" fillId="0" borderId="0" xfId="0" applyFont="1" applyBorder="1" applyAlignment="1">
      <alignment horizontal="center" vertical="center" wrapText="1"/>
    </xf>
    <xf numFmtId="0" fontId="1" fillId="0" borderId="0" xfId="0" applyFont="1" applyBorder="1" applyAlignment="1">
      <alignment vertical="center"/>
    </xf>
    <xf numFmtId="0" fontId="1" fillId="0" borderId="10" xfId="0" applyFont="1" applyBorder="1" applyAlignment="1">
      <alignment horizontal="center" vertical="center" wrapText="1"/>
    </xf>
    <xf numFmtId="0" fontId="0" fillId="0" borderId="0" xfId="0" applyBorder="1" applyAlignment="1">
      <alignment horizontal="left"/>
    </xf>
    <xf numFmtId="4" fontId="0" fillId="0" borderId="0" xfId="0" applyNumberFormat="1" applyBorder="1"/>
    <xf numFmtId="0" fontId="0" fillId="0" borderId="7" xfId="0" applyBorder="1"/>
    <xf numFmtId="2" fontId="0" fillId="0" borderId="0" xfId="0" applyNumberFormat="1" applyBorder="1"/>
    <xf numFmtId="0" fontId="1" fillId="0" borderId="0" xfId="0" applyFont="1" applyBorder="1" applyAlignment="1">
      <alignment vertical="center" wrapText="1"/>
    </xf>
    <xf numFmtId="0" fontId="1" fillId="0" borderId="0" xfId="0" applyFont="1" applyBorder="1" applyAlignment="1">
      <alignment wrapText="1"/>
    </xf>
    <xf numFmtId="0" fontId="1" fillId="0" borderId="0" xfId="0" applyFont="1" applyBorder="1" applyAlignment="1"/>
    <xf numFmtId="0" fontId="1" fillId="0" borderId="13" xfId="0" applyFont="1" applyBorder="1" applyAlignment="1">
      <alignment horizontal="center" vertical="center"/>
    </xf>
    <xf numFmtId="0" fontId="0" fillId="0" borderId="2" xfId="0" applyBorder="1" applyAlignment="1">
      <alignment wrapText="1"/>
    </xf>
    <xf numFmtId="0" fontId="0" fillId="0" borderId="1" xfId="0" applyBorder="1" applyAlignment="1">
      <alignment wrapText="1"/>
    </xf>
    <xf numFmtId="0" fontId="0" fillId="0" borderId="1" xfId="0" applyBorder="1" applyAlignment="1">
      <alignment horizontal="left" wrapText="1"/>
    </xf>
    <xf numFmtId="14" fontId="1" fillId="0" borderId="18" xfId="0" applyNumberFormat="1" applyFont="1" applyBorder="1"/>
    <xf numFmtId="14" fontId="1" fillId="0" borderId="20" xfId="0" applyNumberFormat="1" applyFont="1" applyBorder="1"/>
    <xf numFmtId="0" fontId="0" fillId="0" borderId="0" xfId="0" applyBorder="1" applyAlignment="1">
      <alignment horizontal="center" vertical="center" wrapText="1"/>
    </xf>
    <xf numFmtId="0" fontId="1" fillId="0" borderId="19" xfId="0" applyFont="1" applyBorder="1" applyAlignment="1">
      <alignment horizontal="left" vertical="top" wrapText="1"/>
    </xf>
    <xf numFmtId="0" fontId="1" fillId="0" borderId="17" xfId="0" applyFont="1" applyBorder="1" applyAlignment="1">
      <alignment horizontal="left" vertical="top"/>
    </xf>
    <xf numFmtId="0" fontId="0" fillId="0" borderId="2" xfId="0" applyBorder="1" applyAlignment="1">
      <alignment horizontal="left" vertical="top"/>
    </xf>
    <xf numFmtId="0" fontId="0" fillId="0" borderId="0" xfId="0" applyBorder="1" applyAlignment="1">
      <alignment horizontal="right" vertical="center"/>
    </xf>
    <xf numFmtId="0" fontId="0" fillId="0" borderId="22" xfId="0" applyBorder="1"/>
    <xf numFmtId="0" fontId="1" fillId="0" borderId="16" xfId="0" applyFont="1" applyBorder="1" applyAlignment="1">
      <alignment horizontal="center" vertical="center"/>
    </xf>
    <xf numFmtId="3" fontId="0" fillId="0" borderId="2" xfId="0" applyNumberFormat="1" applyBorder="1" applyAlignment="1">
      <alignment horizontal="center" vertical="center" wrapText="1"/>
    </xf>
    <xf numFmtId="3" fontId="0" fillId="0" borderId="1" xfId="0" applyNumberFormat="1" applyBorder="1" applyAlignment="1">
      <alignment horizontal="center" vertical="center" wrapText="1"/>
    </xf>
    <xf numFmtId="3" fontId="0" fillId="0" borderId="1" xfId="0" applyNumberFormat="1" applyBorder="1" applyAlignment="1">
      <alignment horizontal="center" vertical="center"/>
    </xf>
    <xf numFmtId="14" fontId="1" fillId="0" borderId="0" xfId="0" applyNumberFormat="1" applyFont="1" applyBorder="1"/>
    <xf numFmtId="0" fontId="1" fillId="0" borderId="21" xfId="0" applyFont="1" applyBorder="1" applyAlignment="1">
      <alignment horizontal="left" vertical="top"/>
    </xf>
    <xf numFmtId="0" fontId="1" fillId="0" borderId="12" xfId="0" applyFont="1" applyBorder="1" applyAlignment="1">
      <alignment horizontal="left" vertical="top" wrapText="1"/>
    </xf>
    <xf numFmtId="0" fontId="1" fillId="0" borderId="21" xfId="0" applyFont="1" applyBorder="1" applyAlignment="1">
      <alignment horizontal="left" vertical="center"/>
    </xf>
    <xf numFmtId="0" fontId="1" fillId="0" borderId="12" xfId="0" applyFont="1" applyBorder="1" applyAlignment="1">
      <alignment horizontal="left" vertical="center" wrapText="1"/>
    </xf>
    <xf numFmtId="14" fontId="1" fillId="0" borderId="18" xfId="0" applyNumberFormat="1" applyFont="1" applyBorder="1" applyAlignment="1">
      <alignment horizontal="right" vertical="center"/>
    </xf>
    <xf numFmtId="14" fontId="1" fillId="0" borderId="20" xfId="0" applyNumberFormat="1" applyFont="1" applyBorder="1" applyAlignment="1">
      <alignment horizontal="right" vertical="center"/>
    </xf>
    <xf numFmtId="0" fontId="1" fillId="0" borderId="0" xfId="0" applyFont="1" applyBorder="1" applyAlignment="1">
      <alignment horizontal="left" vertical="center" wrapText="1"/>
    </xf>
    <xf numFmtId="14" fontId="1" fillId="0" borderId="0" xfId="0" applyNumberFormat="1" applyFont="1" applyBorder="1" applyAlignment="1">
      <alignment horizontal="right" vertical="center"/>
    </xf>
    <xf numFmtId="49" fontId="0" fillId="0" borderId="1" xfId="0" applyNumberFormat="1" applyBorder="1" applyAlignment="1">
      <alignment horizontal="left" vertical="top"/>
    </xf>
    <xf numFmtId="164" fontId="0" fillId="0" borderId="2" xfId="0" applyNumberFormat="1" applyBorder="1" applyAlignment="1">
      <alignment horizontal="center" vertical="center"/>
    </xf>
    <xf numFmtId="164" fontId="0" fillId="0" borderId="1" xfId="0" applyNumberFormat="1" applyBorder="1" applyAlignment="1">
      <alignment horizontal="center" vertical="center"/>
    </xf>
    <xf numFmtId="0" fontId="9" fillId="0" borderId="24" xfId="0" applyFont="1" applyBorder="1" applyAlignment="1">
      <alignment horizontal="center" vertical="center"/>
    </xf>
    <xf numFmtId="0" fontId="0" fillId="0" borderId="25" xfId="0" applyBorder="1" applyAlignment="1">
      <alignment horizontal="center" vertical="center"/>
    </xf>
    <xf numFmtId="0" fontId="0" fillId="0" borderId="0" xfId="0" applyBorder="1" applyAlignment="1">
      <alignment horizontal="center" vertical="center"/>
    </xf>
    <xf numFmtId="0" fontId="0" fillId="0" borderId="0" xfId="0" applyBorder="1" applyAlignment="1">
      <alignment wrapText="1"/>
    </xf>
    <xf numFmtId="0" fontId="1" fillId="0" borderId="13" xfId="0" applyFont="1" applyFill="1" applyBorder="1" applyAlignment="1">
      <alignment horizontal="center" vertical="center" wrapText="1"/>
    </xf>
    <xf numFmtId="0" fontId="0" fillId="0" borderId="22" xfId="0" applyBorder="1" applyAlignment="1">
      <alignment wrapText="1"/>
    </xf>
    <xf numFmtId="0" fontId="0" fillId="0" borderId="0" xfId="0" applyBorder="1" applyAlignment="1">
      <alignment vertical="center" wrapText="1"/>
    </xf>
    <xf numFmtId="0" fontId="10" fillId="0" borderId="0" xfId="0" applyFont="1" applyBorder="1" applyAlignment="1">
      <alignment wrapText="1"/>
    </xf>
    <xf numFmtId="0" fontId="10" fillId="0" borderId="0" xfId="0" applyFont="1" applyAlignment="1">
      <alignment wrapText="1"/>
    </xf>
    <xf numFmtId="3" fontId="0" fillId="0" borderId="14" xfId="0" applyNumberFormat="1" applyBorder="1" applyAlignment="1">
      <alignment horizontal="center" vertical="center" wrapText="1"/>
    </xf>
    <xf numFmtId="3" fontId="0" fillId="0" borderId="2" xfId="0" applyNumberFormat="1" applyBorder="1" applyAlignment="1">
      <alignment horizontal="center"/>
    </xf>
    <xf numFmtId="3" fontId="0" fillId="0" borderId="1" xfId="0" applyNumberFormat="1" applyBorder="1" applyAlignment="1">
      <alignment horizontal="center"/>
    </xf>
    <xf numFmtId="164" fontId="0" fillId="0" borderId="1" xfId="0" applyNumberFormat="1" applyBorder="1" applyAlignment="1">
      <alignment horizontal="center" vertical="center" wrapText="1"/>
    </xf>
    <xf numFmtId="49" fontId="0" fillId="0" borderId="2" xfId="0" applyNumberFormat="1" applyBorder="1" applyAlignment="1">
      <alignment horizontal="center" vertical="top"/>
    </xf>
    <xf numFmtId="49" fontId="0" fillId="0" borderId="1" xfId="0" applyNumberFormat="1" applyBorder="1" applyAlignment="1">
      <alignment horizontal="center" vertical="top"/>
    </xf>
    <xf numFmtId="164" fontId="0" fillId="0" borderId="2" xfId="0" applyNumberFormat="1" applyBorder="1" applyAlignment="1">
      <alignment horizontal="center"/>
    </xf>
    <xf numFmtId="0" fontId="0" fillId="0" borderId="0" xfId="0" applyAlignment="1">
      <alignment vertical="center"/>
    </xf>
    <xf numFmtId="0" fontId="1" fillId="0" borderId="0" xfId="0" applyFont="1" applyAlignment="1">
      <alignment vertical="center"/>
    </xf>
    <xf numFmtId="0" fontId="13" fillId="0" borderId="0" xfId="0" applyFont="1" applyAlignment="1">
      <alignment vertical="center"/>
    </xf>
    <xf numFmtId="0" fontId="14" fillId="0" borderId="0" xfId="0" applyFont="1" applyAlignment="1">
      <alignment vertical="center"/>
    </xf>
    <xf numFmtId="14" fontId="0" fillId="0" borderId="0" xfId="0" applyNumberFormat="1"/>
    <xf numFmtId="165" fontId="0" fillId="0" borderId="0" xfId="0" applyNumberFormat="1"/>
    <xf numFmtId="166" fontId="0" fillId="0" borderId="0" xfId="0" applyNumberFormat="1" applyAlignment="1">
      <alignment horizontal="left"/>
    </xf>
    <xf numFmtId="1" fontId="0" fillId="0" borderId="1" xfId="0" applyNumberFormat="1" applyBorder="1"/>
    <xf numFmtId="1" fontId="0" fillId="5" borderId="1" xfId="0" applyNumberFormat="1" applyFill="1" applyBorder="1"/>
    <xf numFmtId="1" fontId="1" fillId="6" borderId="1" xfId="0" applyNumberFormat="1" applyFont="1" applyFill="1" applyBorder="1"/>
    <xf numFmtId="166" fontId="0" fillId="0" borderId="1" xfId="0" applyNumberFormat="1" applyBorder="1" applyAlignment="1">
      <alignment horizontal="left"/>
    </xf>
    <xf numFmtId="166" fontId="0" fillId="5" borderId="1" xfId="0" applyNumberFormat="1" applyFill="1" applyBorder="1" applyAlignment="1">
      <alignment horizontal="left"/>
    </xf>
    <xf numFmtId="0" fontId="0" fillId="0" borderId="0" xfId="0" applyBorder="1" applyAlignment="1">
      <alignment vertical="center"/>
    </xf>
    <xf numFmtId="0" fontId="0" fillId="0" borderId="26" xfId="0" applyBorder="1"/>
    <xf numFmtId="3" fontId="1" fillId="0" borderId="27" xfId="0" applyNumberFormat="1" applyFont="1" applyBorder="1" applyAlignment="1">
      <alignment horizontal="center" vertical="center"/>
    </xf>
    <xf numFmtId="0" fontId="0" fillId="0" borderId="28" xfId="0" applyBorder="1"/>
    <xf numFmtId="0" fontId="15" fillId="0" borderId="1" xfId="0" applyFont="1" applyBorder="1" applyAlignment="1">
      <alignment horizontal="center" vertical="center"/>
    </xf>
    <xf numFmtId="0" fontId="15" fillId="0" borderId="1" xfId="0" applyFont="1" applyBorder="1" applyAlignment="1">
      <alignment horizontal="right" vertical="center"/>
    </xf>
    <xf numFmtId="0" fontId="15" fillId="4" borderId="1" xfId="0" applyFont="1" applyFill="1" applyBorder="1" applyAlignment="1">
      <alignment horizontal="right" vertical="center"/>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 fillId="0" borderId="6"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23" xfId="0" applyFont="1" applyBorder="1" applyAlignment="1">
      <alignment horizontal="center" vertical="center" wrapText="1"/>
    </xf>
    <xf numFmtId="0" fontId="1" fillId="0" borderId="16" xfId="0" applyFont="1" applyBorder="1" applyAlignment="1">
      <alignment horizontal="center" vertical="center" wrapText="1"/>
    </xf>
    <xf numFmtId="0" fontId="1" fillId="0" borderId="15" xfId="0" applyFont="1" applyFill="1" applyBorder="1" applyAlignment="1">
      <alignment horizontal="center" vertical="center" wrapText="1"/>
    </xf>
    <xf numFmtId="0" fontId="1" fillId="0" borderId="16"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15" xfId="0" applyFont="1" applyBorder="1" applyAlignment="1">
      <alignment horizontal="center" vertical="center"/>
    </xf>
    <xf numFmtId="0" fontId="1" fillId="0" borderId="16" xfId="0" applyFont="1" applyBorder="1" applyAlignment="1">
      <alignment horizontal="center" vertical="center"/>
    </xf>
    <xf numFmtId="0" fontId="1" fillId="0" borderId="3"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 xfId="0" applyFont="1" applyBorder="1" applyAlignment="1">
      <alignment horizontal="center" vertical="center"/>
    </xf>
    <xf numFmtId="0" fontId="1" fillId="2" borderId="9"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 xfId="0" applyFont="1" applyBorder="1" applyAlignment="1">
      <alignment horizontal="center" vertical="center"/>
    </xf>
    <xf numFmtId="0" fontId="1" fillId="0" borderId="0" xfId="0" applyFont="1" applyFill="1" applyBorder="1" applyAlignment="1">
      <alignment horizontal="left" vertical="center"/>
    </xf>
    <xf numFmtId="0" fontId="1" fillId="0" borderId="0" xfId="0" applyFont="1" applyBorder="1" applyAlignment="1">
      <alignment horizontal="center" vertical="center"/>
    </xf>
    <xf numFmtId="165" fontId="0" fillId="0" borderId="14" xfId="0" applyNumberFormat="1" applyBorder="1" applyAlignment="1">
      <alignment horizontal="center" vertical="center" wrapText="1"/>
    </xf>
    <xf numFmtId="165" fontId="19" fillId="0" borderId="1" xfId="0" applyNumberFormat="1" applyFont="1" applyFill="1" applyBorder="1" applyAlignment="1">
      <alignment horizontal="center" vertical="center" wrapText="1"/>
    </xf>
    <xf numFmtId="0" fontId="20" fillId="0" borderId="0" xfId="0" applyFont="1" applyAlignment="1">
      <alignment vertical="center"/>
    </xf>
    <xf numFmtId="0" fontId="0" fillId="0" borderId="30" xfId="0" applyFill="1" applyBorder="1" applyAlignment="1">
      <alignment horizontal="left" wrapText="1"/>
    </xf>
    <xf numFmtId="164" fontId="0" fillId="0" borderId="2" xfId="0" applyNumberFormat="1" applyFill="1" applyBorder="1" applyAlignment="1">
      <alignment horizontal="center" vertical="center"/>
    </xf>
    <xf numFmtId="164" fontId="0" fillId="0" borderId="1" xfId="0" applyNumberFormat="1" applyFill="1" applyBorder="1" applyAlignment="1">
      <alignment horizontal="center" vertical="center"/>
    </xf>
    <xf numFmtId="164" fontId="0" fillId="0" borderId="2" xfId="0" applyNumberFormat="1" applyFill="1" applyBorder="1" applyAlignment="1">
      <alignment horizontal="center"/>
    </xf>
    <xf numFmtId="16" fontId="0" fillId="0" borderId="0" xfId="0" applyNumberFormat="1"/>
    <xf numFmtId="1" fontId="0" fillId="0" borderId="0" xfId="0" applyNumberFormat="1"/>
    <xf numFmtId="14" fontId="0" fillId="0" borderId="0" xfId="0" applyNumberFormat="1"/>
    <xf numFmtId="0" fontId="0" fillId="0" borderId="0" xfId="0"/>
    <xf numFmtId="165" fontId="16" fillId="0" borderId="0" xfId="0" applyNumberFormat="1" applyFont="1" applyFill="1"/>
    <xf numFmtId="3" fontId="0" fillId="0" borderId="1" xfId="0" quotePrefix="1" applyNumberFormat="1" applyBorder="1" applyAlignment="1">
      <alignment horizontal="center" vertical="center" wrapText="1"/>
    </xf>
    <xf numFmtId="164" fontId="0" fillId="0" borderId="2" xfId="0" quotePrefix="1" applyNumberFormat="1" applyBorder="1" applyAlignment="1">
      <alignment horizontal="center"/>
    </xf>
    <xf numFmtId="14" fontId="0" fillId="0" borderId="0" xfId="0" applyNumberFormat="1"/>
    <xf numFmtId="0" fontId="0" fillId="0" borderId="1" xfId="0" applyBorder="1"/>
    <xf numFmtId="0" fontId="0" fillId="0" borderId="1" xfId="0" applyBorder="1"/>
    <xf numFmtId="0" fontId="0" fillId="0" borderId="1" xfId="0" applyBorder="1"/>
    <xf numFmtId="3" fontId="0" fillId="0" borderId="2" xfId="0" applyNumberFormat="1" applyBorder="1" applyAlignment="1">
      <alignment horizontal="center" vertical="center"/>
    </xf>
    <xf numFmtId="3" fontId="1" fillId="0" borderId="2" xfId="0" applyNumberFormat="1" applyFont="1" applyBorder="1" applyAlignment="1">
      <alignment horizontal="center" vertical="center"/>
    </xf>
    <xf numFmtId="3" fontId="0" fillId="0" borderId="9" xfId="0" applyNumberFormat="1" applyFont="1" applyFill="1" applyBorder="1" applyAlignment="1">
      <alignment horizontal="center" vertical="center"/>
    </xf>
    <xf numFmtId="3" fontId="0" fillId="2" borderId="1" xfId="0" applyNumberFormat="1" applyFont="1" applyFill="1" applyBorder="1" applyAlignment="1">
      <alignment horizontal="center" vertical="center"/>
    </xf>
    <xf numFmtId="3" fontId="0" fillId="0" borderId="2" xfId="0" applyNumberFormat="1" applyFont="1" applyBorder="1" applyAlignment="1">
      <alignment horizontal="center" vertical="center"/>
    </xf>
    <xf numFmtId="3" fontId="0" fillId="0" borderId="1" xfId="0" applyNumberFormat="1" applyFont="1" applyFill="1" applyBorder="1" applyAlignment="1">
      <alignment horizontal="center" vertical="center"/>
    </xf>
    <xf numFmtId="4" fontId="0" fillId="0" borderId="2" xfId="0" applyNumberFormat="1" applyFill="1" applyBorder="1" applyAlignment="1">
      <alignment horizontal="center"/>
    </xf>
    <xf numFmtId="3" fontId="0" fillId="0" borderId="2" xfId="0" applyNumberFormat="1" applyFill="1" applyBorder="1" applyAlignment="1">
      <alignment horizontal="center" vertical="center" wrapText="1"/>
    </xf>
    <xf numFmtId="3" fontId="1" fillId="0" borderId="1" xfId="2" applyNumberFormat="1" applyFont="1" applyFill="1" applyBorder="1" applyAlignment="1">
      <alignment horizontal="center" vertical="center" wrapText="1"/>
    </xf>
    <xf numFmtId="3" fontId="1" fillId="0" borderId="2" xfId="0" applyNumberFormat="1" applyFont="1" applyFill="1" applyBorder="1" applyAlignment="1">
      <alignment horizontal="center" vertical="center"/>
    </xf>
    <xf numFmtId="3" fontId="1" fillId="3" borderId="2" xfId="0" applyNumberFormat="1" applyFont="1" applyFill="1" applyBorder="1" applyAlignment="1">
      <alignment horizontal="center" vertical="center"/>
    </xf>
    <xf numFmtId="3" fontId="12" fillId="0" borderId="2" xfId="0" applyNumberFormat="1" applyFont="1" applyFill="1" applyBorder="1" applyAlignment="1">
      <alignment horizontal="center" vertical="center" wrapText="1"/>
    </xf>
    <xf numFmtId="14" fontId="22" fillId="0" borderId="0" xfId="0" applyNumberFormat="1" applyFont="1" applyAlignment="1">
      <alignment horizontal="right" vertical="center"/>
    </xf>
    <xf numFmtId="0" fontId="22" fillId="0" borderId="16" xfId="0" applyFont="1" applyBorder="1" applyAlignment="1">
      <alignment horizontal="right" vertical="center"/>
    </xf>
    <xf numFmtId="0" fontId="22" fillId="0" borderId="8" xfId="0" applyFont="1" applyBorder="1" applyAlignment="1">
      <alignment horizontal="right" vertical="center"/>
    </xf>
    <xf numFmtId="1" fontId="22" fillId="0" borderId="8" xfId="0" applyNumberFormat="1" applyFont="1" applyBorder="1" applyAlignment="1">
      <alignment horizontal="right" vertical="center"/>
    </xf>
    <xf numFmtId="3" fontId="18" fillId="0" borderId="2" xfId="0" applyNumberFormat="1" applyFont="1" applyBorder="1" applyAlignment="1">
      <alignment horizontal="center" vertical="center"/>
    </xf>
    <xf numFmtId="3" fontId="18" fillId="2" borderId="1" xfId="0" applyNumberFormat="1" applyFont="1" applyFill="1" applyBorder="1" applyAlignment="1">
      <alignment horizontal="center" vertical="center"/>
    </xf>
    <xf numFmtId="3" fontId="18" fillId="0" borderId="9" xfId="0" applyNumberFormat="1" applyFont="1" applyFill="1" applyBorder="1" applyAlignment="1">
      <alignment horizontal="center" vertical="center"/>
    </xf>
    <xf numFmtId="3" fontId="18" fillId="0" borderId="1" xfId="0" applyNumberFormat="1" applyFont="1" applyFill="1" applyBorder="1" applyAlignment="1">
      <alignment horizontal="center" vertical="center"/>
    </xf>
    <xf numFmtId="37" fontId="18" fillId="0" borderId="1" xfId="0" applyNumberFormat="1" applyFont="1" applyFill="1" applyBorder="1" applyAlignment="1">
      <alignment horizontal="center" vertical="center"/>
    </xf>
    <xf numFmtId="3" fontId="18" fillId="0" borderId="1" xfId="0" applyNumberFormat="1" applyFont="1" applyBorder="1" applyAlignment="1">
      <alignment horizontal="center" vertical="center"/>
    </xf>
    <xf numFmtId="4" fontId="18" fillId="0" borderId="2" xfId="0" applyNumberFormat="1" applyFont="1" applyBorder="1" applyAlignment="1">
      <alignment horizontal="center" vertical="center"/>
    </xf>
    <xf numFmtId="4" fontId="18" fillId="2" borderId="1" xfId="0" applyNumberFormat="1" applyFont="1" applyFill="1" applyBorder="1" applyAlignment="1">
      <alignment horizontal="center" vertical="center"/>
    </xf>
    <xf numFmtId="4" fontId="18" fillId="0" borderId="9" xfId="0" applyNumberFormat="1" applyFont="1" applyFill="1" applyBorder="1" applyAlignment="1">
      <alignment horizontal="center" vertical="center"/>
    </xf>
    <xf numFmtId="4" fontId="18" fillId="0" borderId="1" xfId="0" applyNumberFormat="1" applyFont="1" applyFill="1" applyBorder="1" applyAlignment="1">
      <alignment horizontal="center" vertical="center"/>
    </xf>
    <xf numFmtId="0" fontId="9" fillId="0" borderId="3" xfId="0" applyFont="1" applyBorder="1" applyAlignment="1">
      <alignment horizontal="center" vertical="center"/>
    </xf>
    <xf numFmtId="0" fontId="0" fillId="0" borderId="6" xfId="0" applyBorder="1" applyAlignment="1">
      <alignment horizontal="center" vertical="center"/>
    </xf>
    <xf numFmtId="0" fontId="0" fillId="0" borderId="4" xfId="0" applyBorder="1" applyAlignment="1">
      <alignment horizontal="center" vertical="center"/>
    </xf>
    <xf numFmtId="0" fontId="1" fillId="0" borderId="15" xfId="0" applyFont="1" applyBorder="1" applyAlignment="1">
      <alignment horizontal="center" vertical="center" wrapText="1"/>
    </xf>
    <xf numFmtId="0" fontId="0" fillId="0" borderId="16" xfId="0"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15" xfId="0" applyFont="1" applyBorder="1" applyAlignment="1">
      <alignment horizontal="left" vertical="center"/>
    </xf>
    <xf numFmtId="0" fontId="1" fillId="0" borderId="16" xfId="0" applyFont="1" applyBorder="1" applyAlignment="1">
      <alignment horizontal="left" vertical="center"/>
    </xf>
    <xf numFmtId="0" fontId="0" fillId="0" borderId="29" xfId="0" applyBorder="1" applyAlignment="1">
      <alignment horizontal="center" vertical="center" wrapText="1"/>
    </xf>
    <xf numFmtId="0" fontId="1" fillId="0" borderId="6" xfId="0" applyFont="1" applyBorder="1" applyAlignment="1">
      <alignment horizontal="center" vertical="center" wrapText="1"/>
    </xf>
    <xf numFmtId="0" fontId="9" fillId="0" borderId="3" xfId="0" applyFont="1" applyBorder="1" applyAlignment="1">
      <alignment horizontal="center" vertical="center" wrapText="1"/>
    </xf>
    <xf numFmtId="0" fontId="9" fillId="0" borderId="6" xfId="0" applyFont="1" applyBorder="1" applyAlignment="1">
      <alignment horizontal="center" vertical="center" wrapText="1"/>
    </xf>
    <xf numFmtId="0" fontId="9" fillId="0" borderId="4" xfId="0" applyFont="1" applyBorder="1" applyAlignment="1">
      <alignment horizontal="center" vertical="center" wrapText="1"/>
    </xf>
    <xf numFmtId="0" fontId="5" fillId="0" borderId="0" xfId="0" applyFont="1" applyFill="1" applyBorder="1" applyAlignment="1">
      <alignment horizontal="center" vertical="center"/>
    </xf>
    <xf numFmtId="0" fontId="7" fillId="0" borderId="3" xfId="0" applyFont="1" applyBorder="1" applyAlignment="1">
      <alignment horizontal="left" vertical="center" wrapText="1"/>
    </xf>
    <xf numFmtId="0" fontId="7" fillId="0" borderId="6" xfId="0" applyFont="1" applyBorder="1" applyAlignment="1">
      <alignment horizontal="left" vertical="center" wrapText="1"/>
    </xf>
    <xf numFmtId="0" fontId="0" fillId="0" borderId="4" xfId="0" applyBorder="1" applyAlignment="1">
      <alignment wrapText="1"/>
    </xf>
    <xf numFmtId="0" fontId="1" fillId="0" borderId="16" xfId="0" applyFont="1" applyBorder="1" applyAlignment="1">
      <alignment horizontal="center" vertical="center" wrapText="1"/>
    </xf>
    <xf numFmtId="0" fontId="7" fillId="0" borderId="4" xfId="0" applyFont="1" applyBorder="1" applyAlignment="1">
      <alignment horizontal="left" vertical="center" wrapText="1"/>
    </xf>
    <xf numFmtId="0" fontId="1" fillId="0" borderId="0" xfId="0" applyFont="1" applyBorder="1" applyAlignment="1">
      <alignment horizontal="center" vertical="center" wrapText="1"/>
    </xf>
    <xf numFmtId="0" fontId="1" fillId="0" borderId="0"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6" fillId="0" borderId="3" xfId="0" applyFont="1" applyBorder="1" applyAlignment="1">
      <alignment horizontal="center" wrapText="1"/>
    </xf>
    <xf numFmtId="0" fontId="6" fillId="0" borderId="6" xfId="0" applyFont="1" applyBorder="1" applyAlignment="1">
      <alignment horizontal="center" wrapText="1"/>
    </xf>
    <xf numFmtId="0" fontId="6" fillId="0" borderId="4" xfId="0" applyFont="1" applyBorder="1" applyAlignment="1">
      <alignment horizontal="center" wrapText="1"/>
    </xf>
    <xf numFmtId="0" fontId="15" fillId="0" borderId="1" xfId="0" applyFont="1" applyBorder="1" applyAlignment="1">
      <alignment horizontal="center" vertical="center"/>
    </xf>
    <xf numFmtId="0" fontId="0" fillId="0" borderId="0" xfId="0" applyAlignment="1">
      <alignment horizontal="center"/>
    </xf>
  </cellXfs>
  <cellStyles count="5">
    <cellStyle name="Currency" xfId="2" builtinId="4"/>
    <cellStyle name="Normal" xfId="0" builtinId="0"/>
    <cellStyle name="Normal 2" xfId="3"/>
    <cellStyle name="Normal 3" xfId="4"/>
    <cellStyle name="Normal 4" xfId="1"/>
  </cellStyles>
  <dxfs count="0"/>
  <tableStyles count="0" defaultTableStyle="TableStyleMedium2" defaultPivotStyle="PivotStyleMedium9"/>
  <colors>
    <mruColors>
      <color rgb="FFF0FBB7"/>
      <color rgb="FFF7FDDB"/>
      <color rgb="FFCDCDCD"/>
      <color rgb="FFD9D9D9"/>
      <color rgb="FFDDDDDD"/>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1315029513157628E-2"/>
          <c:y val="5.3100383728629665E-2"/>
          <c:w val="0.91662982916027536"/>
          <c:h val="0.74746890681218037"/>
        </c:manualLayout>
      </c:layout>
      <c:barChart>
        <c:barDir val="col"/>
        <c:grouping val="clustered"/>
        <c:varyColors val="0"/>
        <c:ser>
          <c:idx val="0"/>
          <c:order val="0"/>
          <c:tx>
            <c:strRef>
              <c:f>'RCPE Chart Data'!$B$2</c:f>
              <c:strCache>
                <c:ptCount val="1"/>
                <c:pt idx="0">
                  <c:v>RCPE units on CP</c:v>
                </c:pt>
              </c:strCache>
            </c:strRef>
          </c:tx>
          <c:invertIfNegative val="0"/>
          <c:dLbls>
            <c:numFmt formatCode="#,##0" sourceLinked="0"/>
            <c:showLegendKey val="0"/>
            <c:showVal val="1"/>
            <c:showCatName val="0"/>
            <c:showSerName val="0"/>
            <c:showPercent val="0"/>
            <c:showBubbleSize val="0"/>
            <c:showLeaderLines val="0"/>
          </c:dLbls>
          <c:cat>
            <c:numRef>
              <c:f>'RCPE Chart Data'!$A$3:$A$31</c:f>
              <c:numCache>
                <c:formatCode>m/d/yyyy</c:formatCode>
                <c:ptCount val="29"/>
                <c:pt idx="0">
                  <c:v>42364</c:v>
                </c:pt>
                <c:pt idx="1">
                  <c:v>42365</c:v>
                </c:pt>
                <c:pt idx="2">
                  <c:v>42366</c:v>
                </c:pt>
                <c:pt idx="3">
                  <c:v>42367</c:v>
                </c:pt>
                <c:pt idx="4">
                  <c:v>42368</c:v>
                </c:pt>
                <c:pt idx="5">
                  <c:v>42369</c:v>
                </c:pt>
                <c:pt idx="6">
                  <c:v>42370</c:v>
                </c:pt>
                <c:pt idx="7">
                  <c:v>42371</c:v>
                </c:pt>
                <c:pt idx="8">
                  <c:v>42372</c:v>
                </c:pt>
                <c:pt idx="9">
                  <c:v>42373</c:v>
                </c:pt>
                <c:pt idx="10">
                  <c:v>42374</c:v>
                </c:pt>
                <c:pt idx="11">
                  <c:v>42375</c:v>
                </c:pt>
                <c:pt idx="12">
                  <c:v>42376</c:v>
                </c:pt>
                <c:pt idx="13">
                  <c:v>42377</c:v>
                </c:pt>
                <c:pt idx="14">
                  <c:v>42378</c:v>
                </c:pt>
                <c:pt idx="15">
                  <c:v>42379</c:v>
                </c:pt>
                <c:pt idx="16">
                  <c:v>42380</c:v>
                </c:pt>
                <c:pt idx="17">
                  <c:v>42381</c:v>
                </c:pt>
                <c:pt idx="18">
                  <c:v>42382</c:v>
                </c:pt>
                <c:pt idx="19">
                  <c:v>42383</c:v>
                </c:pt>
                <c:pt idx="20">
                  <c:v>42384</c:v>
                </c:pt>
                <c:pt idx="21">
                  <c:v>42385</c:v>
                </c:pt>
                <c:pt idx="22">
                  <c:v>42386</c:v>
                </c:pt>
                <c:pt idx="23">
                  <c:v>42387</c:v>
                </c:pt>
                <c:pt idx="24">
                  <c:v>42388</c:v>
                </c:pt>
                <c:pt idx="25">
                  <c:v>42389</c:v>
                </c:pt>
                <c:pt idx="26">
                  <c:v>42390</c:v>
                </c:pt>
                <c:pt idx="27">
                  <c:v>42391</c:v>
                </c:pt>
                <c:pt idx="28">
                  <c:v>42392</c:v>
                </c:pt>
              </c:numCache>
            </c:numRef>
          </c:cat>
          <c:val>
            <c:numRef>
              <c:f>'RCPE Chart Data'!$B$3:$B$31</c:f>
              <c:numCache>
                <c:formatCode>General</c:formatCode>
                <c:ptCount val="29"/>
                <c:pt idx="0">
                  <c:v>0</c:v>
                </c:pt>
                <c:pt idx="1">
                  <c:v>2</c:v>
                </c:pt>
                <c:pt idx="2">
                  <c:v>1</c:v>
                </c:pt>
                <c:pt idx="3">
                  <c:v>4</c:v>
                </c:pt>
                <c:pt idx="4">
                  <c:v>4</c:v>
                </c:pt>
                <c:pt idx="5">
                  <c:v>6</c:v>
                </c:pt>
                <c:pt idx="6">
                  <c:v>3</c:v>
                </c:pt>
                <c:pt idx="7">
                  <c:v>3</c:v>
                </c:pt>
                <c:pt idx="8">
                  <c:v>5</c:v>
                </c:pt>
                <c:pt idx="9">
                  <c:v>8</c:v>
                </c:pt>
                <c:pt idx="10">
                  <c:v>10</c:v>
                </c:pt>
                <c:pt idx="11">
                  <c:v>7</c:v>
                </c:pt>
                <c:pt idx="12">
                  <c:v>5</c:v>
                </c:pt>
                <c:pt idx="13">
                  <c:v>4</c:v>
                </c:pt>
                <c:pt idx="14">
                  <c:v>3</c:v>
                </c:pt>
                <c:pt idx="15">
                  <c:v>3</c:v>
                </c:pt>
                <c:pt idx="16">
                  <c:v>6</c:v>
                </c:pt>
                <c:pt idx="17">
                  <c:v>5</c:v>
                </c:pt>
                <c:pt idx="18">
                  <c:v>8</c:v>
                </c:pt>
                <c:pt idx="19">
                  <c:v>1</c:v>
                </c:pt>
                <c:pt idx="20">
                  <c:v>1</c:v>
                </c:pt>
                <c:pt idx="21">
                  <c:v>3</c:v>
                </c:pt>
                <c:pt idx="22">
                  <c:v>4</c:v>
                </c:pt>
                <c:pt idx="23">
                  <c:v>6</c:v>
                </c:pt>
                <c:pt idx="24">
                  <c:v>2</c:v>
                </c:pt>
                <c:pt idx="25">
                  <c:v>2</c:v>
                </c:pt>
                <c:pt idx="26">
                  <c:v>2</c:v>
                </c:pt>
                <c:pt idx="27">
                  <c:v>4</c:v>
                </c:pt>
                <c:pt idx="28">
                  <c:v>5</c:v>
                </c:pt>
              </c:numCache>
            </c:numRef>
          </c:val>
        </c:ser>
        <c:ser>
          <c:idx val="1"/>
          <c:order val="1"/>
          <c:tx>
            <c:strRef>
              <c:f>'RCPE Chart Data'!$C$2</c:f>
              <c:strCache>
                <c:ptCount val="1"/>
                <c:pt idx="0">
                  <c:v>CP units on RCPE</c:v>
                </c:pt>
              </c:strCache>
            </c:strRef>
          </c:tx>
          <c:invertIfNegative val="0"/>
          <c:dLbls>
            <c:showLegendKey val="0"/>
            <c:showVal val="1"/>
            <c:showCatName val="0"/>
            <c:showSerName val="0"/>
            <c:showPercent val="0"/>
            <c:showBubbleSize val="0"/>
            <c:showLeaderLines val="0"/>
          </c:dLbls>
          <c:cat>
            <c:numRef>
              <c:f>'RCPE Chart Data'!$A$3:$A$31</c:f>
              <c:numCache>
                <c:formatCode>m/d/yyyy</c:formatCode>
                <c:ptCount val="29"/>
                <c:pt idx="0">
                  <c:v>42364</c:v>
                </c:pt>
                <c:pt idx="1">
                  <c:v>42365</c:v>
                </c:pt>
                <c:pt idx="2">
                  <c:v>42366</c:v>
                </c:pt>
                <c:pt idx="3">
                  <c:v>42367</c:v>
                </c:pt>
                <c:pt idx="4">
                  <c:v>42368</c:v>
                </c:pt>
                <c:pt idx="5">
                  <c:v>42369</c:v>
                </c:pt>
                <c:pt idx="6">
                  <c:v>42370</c:v>
                </c:pt>
                <c:pt idx="7">
                  <c:v>42371</c:v>
                </c:pt>
                <c:pt idx="8">
                  <c:v>42372</c:v>
                </c:pt>
                <c:pt idx="9">
                  <c:v>42373</c:v>
                </c:pt>
                <c:pt idx="10">
                  <c:v>42374</c:v>
                </c:pt>
                <c:pt idx="11">
                  <c:v>42375</c:v>
                </c:pt>
                <c:pt idx="12">
                  <c:v>42376</c:v>
                </c:pt>
                <c:pt idx="13">
                  <c:v>42377</c:v>
                </c:pt>
                <c:pt idx="14">
                  <c:v>42378</c:v>
                </c:pt>
                <c:pt idx="15">
                  <c:v>42379</c:v>
                </c:pt>
                <c:pt idx="16">
                  <c:v>42380</c:v>
                </c:pt>
                <c:pt idx="17">
                  <c:v>42381</c:v>
                </c:pt>
                <c:pt idx="18">
                  <c:v>42382</c:v>
                </c:pt>
                <c:pt idx="19">
                  <c:v>42383</c:v>
                </c:pt>
                <c:pt idx="20">
                  <c:v>42384</c:v>
                </c:pt>
                <c:pt idx="21">
                  <c:v>42385</c:v>
                </c:pt>
                <c:pt idx="22">
                  <c:v>42386</c:v>
                </c:pt>
                <c:pt idx="23">
                  <c:v>42387</c:v>
                </c:pt>
                <c:pt idx="24">
                  <c:v>42388</c:v>
                </c:pt>
                <c:pt idx="25">
                  <c:v>42389</c:v>
                </c:pt>
                <c:pt idx="26">
                  <c:v>42390</c:v>
                </c:pt>
                <c:pt idx="27">
                  <c:v>42391</c:v>
                </c:pt>
                <c:pt idx="28">
                  <c:v>42392</c:v>
                </c:pt>
              </c:numCache>
            </c:numRef>
          </c:cat>
          <c:val>
            <c:numRef>
              <c:f>'RCPE Chart Data'!$C$3:$C$31</c:f>
              <c:numCache>
                <c:formatCode>0</c:formatCode>
                <c:ptCount val="29"/>
                <c:pt idx="0">
                  <c:v>11.6</c:v>
                </c:pt>
                <c:pt idx="1">
                  <c:v>9.6999999999999993</c:v>
                </c:pt>
                <c:pt idx="2">
                  <c:v>7.0666666666666664</c:v>
                </c:pt>
                <c:pt idx="3">
                  <c:v>8.3666666666666671</c:v>
                </c:pt>
                <c:pt idx="4">
                  <c:v>2.7866666666666666</c:v>
                </c:pt>
                <c:pt idx="5">
                  <c:v>1.3333333333333333</c:v>
                </c:pt>
                <c:pt idx="6">
                  <c:v>1.3333333333333333</c:v>
                </c:pt>
                <c:pt idx="7">
                  <c:v>4.1333333333333337</c:v>
                </c:pt>
                <c:pt idx="8">
                  <c:v>2</c:v>
                </c:pt>
                <c:pt idx="9">
                  <c:v>2</c:v>
                </c:pt>
                <c:pt idx="10">
                  <c:v>2</c:v>
                </c:pt>
                <c:pt idx="11">
                  <c:v>2</c:v>
                </c:pt>
                <c:pt idx="12">
                  <c:v>2.8</c:v>
                </c:pt>
                <c:pt idx="13">
                  <c:v>3.4666666666666668</c:v>
                </c:pt>
                <c:pt idx="14">
                  <c:v>3.4666666666666668</c:v>
                </c:pt>
                <c:pt idx="15">
                  <c:v>2.5</c:v>
                </c:pt>
                <c:pt idx="16">
                  <c:v>2.5</c:v>
                </c:pt>
                <c:pt idx="17">
                  <c:v>7.1</c:v>
                </c:pt>
                <c:pt idx="18">
                  <c:v>7.1</c:v>
                </c:pt>
                <c:pt idx="19">
                  <c:v>4.4000000000000004</c:v>
                </c:pt>
                <c:pt idx="20">
                  <c:v>4.4000000000000004</c:v>
                </c:pt>
                <c:pt idx="21">
                  <c:v>2.9</c:v>
                </c:pt>
                <c:pt idx="22">
                  <c:v>2.6</c:v>
                </c:pt>
                <c:pt idx="23">
                  <c:v>4.0999999999999996</c:v>
                </c:pt>
                <c:pt idx="24">
                  <c:v>5.5</c:v>
                </c:pt>
                <c:pt idx="25">
                  <c:v>3.8</c:v>
                </c:pt>
                <c:pt idx="26">
                  <c:v>6.6</c:v>
                </c:pt>
                <c:pt idx="27">
                  <c:v>4.3</c:v>
                </c:pt>
                <c:pt idx="28">
                  <c:v>5.7</c:v>
                </c:pt>
              </c:numCache>
            </c:numRef>
          </c:val>
        </c:ser>
        <c:dLbls>
          <c:showLegendKey val="0"/>
          <c:showVal val="0"/>
          <c:showCatName val="0"/>
          <c:showSerName val="0"/>
          <c:showPercent val="0"/>
          <c:showBubbleSize val="0"/>
        </c:dLbls>
        <c:gapWidth val="150"/>
        <c:axId val="108676096"/>
        <c:axId val="65427072"/>
      </c:barChart>
      <c:dateAx>
        <c:axId val="108676096"/>
        <c:scaling>
          <c:orientation val="minMax"/>
        </c:scaling>
        <c:delete val="0"/>
        <c:axPos val="b"/>
        <c:numFmt formatCode="m/d;@" sourceLinked="0"/>
        <c:majorTickMark val="out"/>
        <c:minorTickMark val="none"/>
        <c:tickLblPos val="nextTo"/>
        <c:txPr>
          <a:bodyPr rot="-5400000" vert="horz"/>
          <a:lstStyle/>
          <a:p>
            <a:pPr>
              <a:defRPr/>
            </a:pPr>
            <a:endParaRPr lang="en-US"/>
          </a:p>
        </c:txPr>
        <c:crossAx val="65427072"/>
        <c:crosses val="autoZero"/>
        <c:auto val="1"/>
        <c:lblOffset val="100"/>
        <c:baseTimeUnit val="days"/>
        <c:majorUnit val="1"/>
        <c:majorTimeUnit val="days"/>
        <c:minorUnit val="1"/>
        <c:minorTimeUnit val="days"/>
      </c:dateAx>
      <c:valAx>
        <c:axId val="65427072"/>
        <c:scaling>
          <c:orientation val="minMax"/>
        </c:scaling>
        <c:delete val="0"/>
        <c:axPos val="l"/>
        <c:majorGridlines/>
        <c:numFmt formatCode="0" sourceLinked="0"/>
        <c:majorTickMark val="out"/>
        <c:minorTickMark val="none"/>
        <c:tickLblPos val="nextTo"/>
        <c:crossAx val="108676096"/>
        <c:crosses val="autoZero"/>
        <c:crossBetween val="between"/>
      </c:valAx>
    </c:plotArea>
    <c:legend>
      <c:legendPos val="b"/>
      <c:layout>
        <c:manualLayout>
          <c:xMode val="edge"/>
          <c:yMode val="edge"/>
          <c:x val="0.31014810802762449"/>
          <c:y val="0.92266296500171519"/>
          <c:w val="0.38334945763613087"/>
          <c:h val="7.3284350094536058E-2"/>
        </c:manualLayout>
      </c:layout>
      <c:overlay val="0"/>
    </c:legend>
    <c:plotVisOnly val="1"/>
    <c:dispBlanksAs val="gap"/>
    <c:showDLblsOverMax val="0"/>
  </c:chart>
  <c:spPr>
    <a:ln>
      <a:no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33</xdr:row>
      <xdr:rowOff>95249</xdr:rowOff>
    </xdr:from>
    <xdr:to>
      <xdr:col>6</xdr:col>
      <xdr:colOff>942974</xdr:colOff>
      <xdr:row>49</xdr:row>
      <xdr:rowOff>180974</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10.bin"/><Relationship Id="rId7" Type="http://schemas.openxmlformats.org/officeDocument/2006/relationships/printerSettings" Target="../printerSettings/printerSettings14.bin"/><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 Id="rId6" Type="http://schemas.openxmlformats.org/officeDocument/2006/relationships/printerSettings" Target="../printerSettings/printerSettings13.bin"/><Relationship Id="rId5" Type="http://schemas.openxmlformats.org/officeDocument/2006/relationships/printerSettings" Target="../printerSettings/printerSettings12.bin"/><Relationship Id="rId4" Type="http://schemas.openxmlformats.org/officeDocument/2006/relationships/printerSettings" Target="../printerSettings/printerSettings11.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7.bin"/><Relationship Id="rId7" Type="http://schemas.openxmlformats.org/officeDocument/2006/relationships/printerSettings" Target="../printerSettings/printerSettings21.bin"/><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 Id="rId6" Type="http://schemas.openxmlformats.org/officeDocument/2006/relationships/printerSettings" Target="../printerSettings/printerSettings20.bin"/><Relationship Id="rId5" Type="http://schemas.openxmlformats.org/officeDocument/2006/relationships/printerSettings" Target="../printerSettings/printerSettings19.bin"/><Relationship Id="rId4" Type="http://schemas.openxmlformats.org/officeDocument/2006/relationships/printerSettings" Target="../printerSettings/printerSettings18.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24.bin"/><Relationship Id="rId7" Type="http://schemas.openxmlformats.org/officeDocument/2006/relationships/printerSettings" Target="../printerSettings/printerSettings28.bin"/><Relationship Id="rId2" Type="http://schemas.openxmlformats.org/officeDocument/2006/relationships/printerSettings" Target="../printerSettings/printerSettings23.bin"/><Relationship Id="rId1" Type="http://schemas.openxmlformats.org/officeDocument/2006/relationships/printerSettings" Target="../printerSettings/printerSettings22.bin"/><Relationship Id="rId6" Type="http://schemas.openxmlformats.org/officeDocument/2006/relationships/printerSettings" Target="../printerSettings/printerSettings27.bin"/><Relationship Id="rId5" Type="http://schemas.openxmlformats.org/officeDocument/2006/relationships/printerSettings" Target="../printerSettings/printerSettings26.bin"/><Relationship Id="rId4" Type="http://schemas.openxmlformats.org/officeDocument/2006/relationships/printerSettings" Target="../printerSettings/printerSettings25.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31.bin"/><Relationship Id="rId7" Type="http://schemas.openxmlformats.org/officeDocument/2006/relationships/printerSettings" Target="../printerSettings/printerSettings35.bin"/><Relationship Id="rId2" Type="http://schemas.openxmlformats.org/officeDocument/2006/relationships/printerSettings" Target="../printerSettings/printerSettings30.bin"/><Relationship Id="rId1" Type="http://schemas.openxmlformats.org/officeDocument/2006/relationships/printerSettings" Target="../printerSettings/printerSettings29.bin"/><Relationship Id="rId6" Type="http://schemas.openxmlformats.org/officeDocument/2006/relationships/printerSettings" Target="../printerSettings/printerSettings34.bin"/><Relationship Id="rId5" Type="http://schemas.openxmlformats.org/officeDocument/2006/relationships/printerSettings" Target="../printerSettings/printerSettings33.bin"/><Relationship Id="rId4" Type="http://schemas.openxmlformats.org/officeDocument/2006/relationships/printerSettings" Target="../printerSettings/printerSettings32.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M73"/>
  <sheetViews>
    <sheetView showGridLines="0" tabSelected="1" zoomScale="90" zoomScaleNormal="90" workbookViewId="0">
      <selection sqref="A1:F1"/>
    </sheetView>
  </sheetViews>
  <sheetFormatPr defaultRowHeight="15" x14ac:dyDescent="0.25"/>
  <cols>
    <col min="1" max="1" width="25.7109375" customWidth="1"/>
    <col min="2" max="6" width="20.7109375" customWidth="1"/>
    <col min="7" max="7" width="53.85546875" customWidth="1"/>
    <col min="8" max="8" width="20.7109375" customWidth="1"/>
    <col min="9" max="9" width="9.5703125" customWidth="1"/>
    <col min="10" max="10" width="11.5703125" bestFit="1" customWidth="1"/>
    <col min="11" max="11" width="26.85546875" bestFit="1" customWidth="1"/>
    <col min="12" max="12" width="51" bestFit="1" customWidth="1"/>
    <col min="14" max="14" width="22.7109375" bestFit="1" customWidth="1"/>
    <col min="15" max="15" width="13" customWidth="1"/>
  </cols>
  <sheetData>
    <row r="1" spans="1:8" ht="39" customHeight="1" thickBot="1" x14ac:dyDescent="0.3">
      <c r="A1" s="174" t="s">
        <v>151</v>
      </c>
      <c r="B1" s="175"/>
      <c r="C1" s="175"/>
      <c r="D1" s="175"/>
      <c r="E1" s="175"/>
      <c r="F1" s="176"/>
    </row>
    <row r="2" spans="1:8" ht="14.25" customHeight="1" thickBot="1" x14ac:dyDescent="0.3">
      <c r="A2" s="75"/>
      <c r="B2" s="76"/>
      <c r="C2" s="76"/>
      <c r="D2" s="76"/>
      <c r="E2" s="76"/>
      <c r="F2" s="77"/>
    </row>
    <row r="3" spans="1:8" ht="15" customHeight="1" x14ac:dyDescent="0.25">
      <c r="A3" s="185" t="s">
        <v>169</v>
      </c>
      <c r="B3" s="177" t="str">
        <f>"Year: "&amp;YEAR(E3)</f>
        <v>Year: 2016</v>
      </c>
      <c r="C3" s="177" t="str">
        <f>"Reporting Week: "&amp;WEEKNUM(E3,1)</f>
        <v>Reporting Week: 4</v>
      </c>
      <c r="D3" s="55" t="s">
        <v>96</v>
      </c>
      <c r="E3" s="51">
        <v>42386</v>
      </c>
    </row>
    <row r="4" spans="1:8" ht="15.75" thickBot="1" x14ac:dyDescent="0.3">
      <c r="A4" s="186"/>
      <c r="B4" s="178"/>
      <c r="C4" s="178"/>
      <c r="D4" s="54" t="s">
        <v>107</v>
      </c>
      <c r="E4" s="52">
        <f>E3+6</f>
        <v>42392</v>
      </c>
    </row>
    <row r="5" spans="1:8" ht="41.25" customHeight="1" thickBot="1" x14ac:dyDescent="0.3">
      <c r="A5" s="179" t="s">
        <v>114</v>
      </c>
      <c r="B5" s="187"/>
      <c r="C5" s="46"/>
      <c r="D5" s="32"/>
      <c r="E5" s="3"/>
      <c r="F5" s="32"/>
      <c r="G5" s="3"/>
    </row>
    <row r="6" spans="1:8" ht="15.75" customHeight="1" x14ac:dyDescent="0.25">
      <c r="A6" s="48" t="s">
        <v>0</v>
      </c>
      <c r="B6" s="130">
        <v>31.95</v>
      </c>
      <c r="C6" s="43"/>
      <c r="D6" s="43"/>
      <c r="E6" s="3"/>
      <c r="F6" s="31"/>
      <c r="G6" s="3"/>
    </row>
    <row r="7" spans="1:8" x14ac:dyDescent="0.25">
      <c r="A7" s="49" t="s">
        <v>5</v>
      </c>
      <c r="B7" s="131">
        <v>26.9</v>
      </c>
      <c r="C7" s="43"/>
      <c r="D7" s="43"/>
      <c r="E7" s="3"/>
      <c r="F7" s="31"/>
      <c r="G7" s="3"/>
    </row>
    <row r="8" spans="1:8" x14ac:dyDescent="0.25">
      <c r="A8" s="49" t="s">
        <v>4</v>
      </c>
      <c r="B8" s="131">
        <v>22.86</v>
      </c>
      <c r="C8" s="43"/>
      <c r="D8" s="43"/>
      <c r="E8" s="3"/>
      <c r="F8" s="31"/>
      <c r="G8" s="3"/>
    </row>
    <row r="9" spans="1:8" x14ac:dyDescent="0.25">
      <c r="A9" s="49" t="s">
        <v>3</v>
      </c>
      <c r="B9" s="131">
        <v>26.08</v>
      </c>
      <c r="C9" s="43"/>
      <c r="D9" s="43"/>
      <c r="E9" s="3"/>
      <c r="F9" s="31"/>
      <c r="G9" s="3"/>
    </row>
    <row r="10" spans="1:8" x14ac:dyDescent="0.25">
      <c r="A10" s="49" t="s">
        <v>2</v>
      </c>
      <c r="B10" s="131">
        <v>24.81</v>
      </c>
      <c r="C10" s="43"/>
      <c r="D10" s="43"/>
      <c r="E10" s="3"/>
      <c r="F10" s="31"/>
      <c r="G10" s="3"/>
    </row>
    <row r="11" spans="1:8" x14ac:dyDescent="0.25">
      <c r="A11" s="49" t="s">
        <v>1</v>
      </c>
      <c r="B11" s="131">
        <v>27.95</v>
      </c>
      <c r="C11" s="43"/>
      <c r="D11" s="43"/>
      <c r="E11" s="3"/>
      <c r="F11" s="31"/>
      <c r="G11" s="3"/>
    </row>
    <row r="12" spans="1:8" x14ac:dyDescent="0.25">
      <c r="A12" s="49" t="s">
        <v>6</v>
      </c>
      <c r="B12" s="131">
        <v>23.37</v>
      </c>
      <c r="C12" s="43"/>
      <c r="D12" s="43"/>
      <c r="E12" s="3"/>
      <c r="F12" s="31"/>
      <c r="G12" s="3"/>
    </row>
    <row r="13" spans="1:8" x14ac:dyDescent="0.25">
      <c r="A13" s="49" t="s">
        <v>7</v>
      </c>
      <c r="B13" s="131">
        <v>23.969000000000001</v>
      </c>
      <c r="C13" s="43"/>
      <c r="D13" s="43"/>
      <c r="E13" s="3"/>
      <c r="F13" s="31"/>
      <c r="G13" s="3"/>
    </row>
    <row r="14" spans="1:8" ht="15.75" thickBot="1" x14ac:dyDescent="0.3">
      <c r="A14" s="3"/>
      <c r="B14" s="57"/>
      <c r="C14" s="3"/>
      <c r="D14" s="3"/>
      <c r="E14" s="3"/>
      <c r="F14" s="31"/>
      <c r="G14" s="3"/>
    </row>
    <row r="15" spans="1:8" ht="15.75" thickBot="1" x14ac:dyDescent="0.3">
      <c r="A15" s="179" t="s">
        <v>102</v>
      </c>
      <c r="B15" s="180"/>
      <c r="C15" s="38"/>
      <c r="D15" s="27"/>
      <c r="G15" s="3"/>
    </row>
    <row r="16" spans="1:8" ht="39" customHeight="1" thickBot="1" x14ac:dyDescent="0.3">
      <c r="A16" s="181"/>
      <c r="B16" s="182"/>
      <c r="C16" s="44"/>
      <c r="D16" s="37"/>
      <c r="H16" s="1"/>
    </row>
    <row r="17" spans="1:13" ht="17.25" customHeight="1" x14ac:dyDescent="0.25">
      <c r="A17" s="56" t="s">
        <v>103</v>
      </c>
      <c r="B17" s="73">
        <v>19.600000000000001</v>
      </c>
      <c r="C17" s="41"/>
      <c r="D17" s="41"/>
    </row>
    <row r="18" spans="1:13" ht="21" customHeight="1" thickBot="1" x14ac:dyDescent="0.3">
      <c r="A18" s="40"/>
      <c r="B18" s="40"/>
      <c r="C18" s="41"/>
      <c r="D18" s="41"/>
    </row>
    <row r="19" spans="1:13" ht="49.5" customHeight="1" thickBot="1" x14ac:dyDescent="0.3">
      <c r="A19" s="179" t="s">
        <v>115</v>
      </c>
      <c r="B19" s="180"/>
      <c r="C19" s="44"/>
      <c r="D19" s="37"/>
    </row>
    <row r="20" spans="1:13" x14ac:dyDescent="0.25">
      <c r="A20" s="30" t="s">
        <v>140</v>
      </c>
      <c r="B20" s="87">
        <v>6.9</v>
      </c>
      <c r="C20" s="41"/>
      <c r="D20" s="41"/>
    </row>
    <row r="21" spans="1:13" x14ac:dyDescent="0.25">
      <c r="A21" s="50" t="s">
        <v>141</v>
      </c>
      <c r="B21" s="87">
        <v>18.899999999999999</v>
      </c>
      <c r="C21" s="41"/>
      <c r="D21" s="41"/>
    </row>
    <row r="22" spans="1:13" x14ac:dyDescent="0.25">
      <c r="A22" s="50" t="s">
        <v>142</v>
      </c>
      <c r="B22" s="87">
        <v>12</v>
      </c>
      <c r="C22" s="41"/>
      <c r="D22" s="41"/>
    </row>
    <row r="23" spans="1:13" x14ac:dyDescent="0.25">
      <c r="A23" s="50" t="s">
        <v>143</v>
      </c>
      <c r="B23" s="87">
        <v>8.6999999999999993</v>
      </c>
      <c r="C23" s="41"/>
      <c r="D23" s="41"/>
    </row>
    <row r="24" spans="1:13" x14ac:dyDescent="0.25">
      <c r="A24" s="50" t="s">
        <v>144</v>
      </c>
      <c r="B24" s="87">
        <v>33.4</v>
      </c>
      <c r="C24" s="41"/>
      <c r="D24" s="41"/>
    </row>
    <row r="25" spans="1:13" x14ac:dyDescent="0.25">
      <c r="A25" s="50" t="s">
        <v>145</v>
      </c>
      <c r="B25" s="74">
        <v>20.6</v>
      </c>
      <c r="C25" s="41"/>
      <c r="D25" s="41"/>
    </row>
    <row r="26" spans="1:13" x14ac:dyDescent="0.25">
      <c r="A26" s="50" t="s">
        <v>146</v>
      </c>
      <c r="B26" s="87">
        <v>27.6</v>
      </c>
      <c r="C26" s="41"/>
      <c r="D26" s="41"/>
    </row>
    <row r="27" spans="1:13" x14ac:dyDescent="0.25">
      <c r="A27" s="50" t="s">
        <v>147</v>
      </c>
      <c r="B27" s="87">
        <v>23.6</v>
      </c>
      <c r="C27" s="41"/>
      <c r="D27" s="41"/>
      <c r="L27" s="5"/>
      <c r="M27" s="5"/>
    </row>
    <row r="28" spans="1:13" x14ac:dyDescent="0.25">
      <c r="A28" s="133" t="s">
        <v>170</v>
      </c>
      <c r="B28" s="87">
        <v>14.4</v>
      </c>
      <c r="C28" s="41"/>
      <c r="D28" s="41"/>
      <c r="L28" s="1"/>
      <c r="M28" s="1"/>
    </row>
    <row r="29" spans="1:13" x14ac:dyDescent="0.25">
      <c r="A29" s="50" t="s">
        <v>148</v>
      </c>
      <c r="B29" s="87">
        <v>27.4</v>
      </c>
      <c r="C29" s="41"/>
      <c r="D29" s="41"/>
    </row>
    <row r="30" spans="1:13" ht="30.75" customHeight="1" thickBot="1" x14ac:dyDescent="0.3"/>
    <row r="31" spans="1:13" ht="45" customHeight="1" thickBot="1" x14ac:dyDescent="0.3">
      <c r="A31" s="179" t="s">
        <v>167</v>
      </c>
      <c r="B31" s="180"/>
      <c r="C31" s="46"/>
      <c r="D31" s="32"/>
    </row>
    <row r="32" spans="1:13" x14ac:dyDescent="0.25">
      <c r="A32" s="4" t="s">
        <v>8</v>
      </c>
      <c r="B32" s="84">
        <v>1124</v>
      </c>
      <c r="C32" s="31"/>
      <c r="D32" s="31"/>
    </row>
    <row r="33" spans="1:9" x14ac:dyDescent="0.25">
      <c r="A33" s="2" t="s">
        <v>9</v>
      </c>
      <c r="B33" s="61">
        <v>13064</v>
      </c>
      <c r="C33" s="31"/>
      <c r="D33" s="31"/>
    </row>
    <row r="34" spans="1:9" x14ac:dyDescent="0.25">
      <c r="A34" s="2" t="s">
        <v>10</v>
      </c>
      <c r="B34" s="61">
        <v>2243</v>
      </c>
      <c r="C34" s="31"/>
      <c r="D34" s="31"/>
    </row>
    <row r="35" spans="1:9" x14ac:dyDescent="0.25">
      <c r="A35" s="2" t="s">
        <v>0</v>
      </c>
      <c r="B35" s="61">
        <v>549</v>
      </c>
      <c r="C35" s="31"/>
      <c r="D35" s="31"/>
      <c r="G35" s="5"/>
    </row>
    <row r="36" spans="1:9" x14ac:dyDescent="0.25">
      <c r="A36" s="2" t="s">
        <v>11</v>
      </c>
      <c r="B36" s="61">
        <v>516</v>
      </c>
      <c r="C36" s="31"/>
      <c r="D36" s="31"/>
      <c r="G36" s="1"/>
    </row>
    <row r="37" spans="1:9" x14ac:dyDescent="0.25">
      <c r="A37" s="2" t="s">
        <v>19</v>
      </c>
      <c r="B37" s="61">
        <v>567</v>
      </c>
      <c r="C37" s="31"/>
      <c r="D37" s="31"/>
    </row>
    <row r="38" spans="1:9" x14ac:dyDescent="0.25">
      <c r="A38" s="2" t="s">
        <v>12</v>
      </c>
      <c r="B38" s="61">
        <v>8412</v>
      </c>
      <c r="C38" s="31"/>
      <c r="D38" s="31"/>
    </row>
    <row r="39" spans="1:9" x14ac:dyDescent="0.25">
      <c r="A39" s="2" t="s">
        <v>13</v>
      </c>
      <c r="B39" s="61">
        <v>904</v>
      </c>
      <c r="C39" s="31"/>
      <c r="D39" s="31"/>
    </row>
    <row r="40" spans="1:9" x14ac:dyDescent="0.25">
      <c r="A40" s="2" t="s">
        <v>14</v>
      </c>
      <c r="B40" s="61">
        <f>SUM(B32:B39)</f>
        <v>27379</v>
      </c>
      <c r="C40" s="31"/>
      <c r="D40" s="31"/>
    </row>
    <row r="41" spans="1:9" ht="25.5" customHeight="1" thickBot="1" x14ac:dyDescent="0.3">
      <c r="I41" s="137"/>
    </row>
    <row r="42" spans="1:9" ht="44.25" customHeight="1" thickBot="1" x14ac:dyDescent="0.3">
      <c r="A42" s="179" t="s">
        <v>104</v>
      </c>
      <c r="B42" s="180"/>
      <c r="C42" s="38"/>
      <c r="D42" s="27"/>
      <c r="I42" s="137"/>
    </row>
    <row r="43" spans="1:9" x14ac:dyDescent="0.25">
      <c r="A43" s="4" t="s">
        <v>15</v>
      </c>
      <c r="B43" s="90">
        <v>71.283330000000007</v>
      </c>
      <c r="C43" s="41"/>
      <c r="D43" s="41"/>
    </row>
    <row r="44" spans="1:9" x14ac:dyDescent="0.25">
      <c r="A44" s="2" t="s">
        <v>16</v>
      </c>
      <c r="B44" s="90" t="s">
        <v>171</v>
      </c>
      <c r="C44" s="41"/>
      <c r="D44" s="41"/>
    </row>
    <row r="45" spans="1:9" x14ac:dyDescent="0.25">
      <c r="A45" s="2" t="s">
        <v>17</v>
      </c>
      <c r="B45" s="143" t="s">
        <v>171</v>
      </c>
      <c r="C45" s="41"/>
      <c r="D45" s="41"/>
    </row>
    <row r="46" spans="1:9" x14ac:dyDescent="0.25">
      <c r="A46" s="2" t="s">
        <v>25</v>
      </c>
      <c r="B46" s="136">
        <v>5.9854166600000003</v>
      </c>
      <c r="C46" s="41"/>
      <c r="D46" s="41"/>
    </row>
    <row r="47" spans="1:9" x14ac:dyDescent="0.25">
      <c r="A47" s="2" t="s">
        <v>18</v>
      </c>
      <c r="B47" s="136">
        <v>61.890740700000002</v>
      </c>
      <c r="C47" s="41"/>
      <c r="D47" s="41"/>
    </row>
    <row r="48" spans="1:9" x14ac:dyDescent="0.25">
      <c r="A48" s="2" t="s">
        <v>98</v>
      </c>
      <c r="B48" s="90">
        <v>35</v>
      </c>
      <c r="C48" s="41"/>
      <c r="D48" s="41"/>
    </row>
    <row r="49" spans="1:8" ht="24.75" customHeight="1" thickBot="1" x14ac:dyDescent="0.3"/>
    <row r="50" spans="1:8" ht="57" customHeight="1" thickBot="1" x14ac:dyDescent="0.3">
      <c r="A50" s="179" t="s">
        <v>105</v>
      </c>
      <c r="B50" s="188"/>
      <c r="C50" s="188"/>
      <c r="D50" s="188"/>
      <c r="E50" s="188"/>
      <c r="F50" s="188"/>
      <c r="G50" s="188"/>
      <c r="H50" s="180"/>
    </row>
    <row r="51" spans="1:8" ht="15.75" thickBot="1" x14ac:dyDescent="0.3">
      <c r="A51" s="113" t="s">
        <v>99</v>
      </c>
      <c r="B51" s="110" t="s">
        <v>116</v>
      </c>
      <c r="C51" s="112"/>
      <c r="D51" s="112"/>
      <c r="E51" s="112"/>
      <c r="F51" s="112"/>
      <c r="G51" s="112"/>
      <c r="H51" s="111"/>
    </row>
    <row r="52" spans="1:8" ht="15.75" thickBot="1" x14ac:dyDescent="0.3">
      <c r="A52" s="114"/>
      <c r="B52" s="113" t="s">
        <v>21</v>
      </c>
      <c r="C52" s="116" t="s">
        <v>23</v>
      </c>
      <c r="D52" s="116" t="s">
        <v>22</v>
      </c>
      <c r="E52" s="116" t="s">
        <v>106</v>
      </c>
      <c r="F52" s="118" t="s">
        <v>13</v>
      </c>
      <c r="G52" s="119"/>
      <c r="H52" s="120" t="s">
        <v>14</v>
      </c>
    </row>
    <row r="53" spans="1:8" ht="15.75" thickBot="1" x14ac:dyDescent="0.3">
      <c r="A53" s="115"/>
      <c r="B53" s="115"/>
      <c r="C53" s="117"/>
      <c r="D53" s="117"/>
      <c r="E53" s="117"/>
      <c r="F53" s="79" t="s">
        <v>138</v>
      </c>
      <c r="G53" s="123" t="s">
        <v>139</v>
      </c>
      <c r="H53" s="121"/>
    </row>
    <row r="54" spans="1:8" x14ac:dyDescent="0.25">
      <c r="A54" s="48" t="s">
        <v>0</v>
      </c>
      <c r="B54" s="155">
        <v>0</v>
      </c>
      <c r="C54" s="155">
        <v>0</v>
      </c>
      <c r="D54" s="155">
        <v>0</v>
      </c>
      <c r="E54" s="155">
        <v>0</v>
      </c>
      <c r="F54" s="155">
        <v>0</v>
      </c>
      <c r="G54" s="159" t="s">
        <v>187</v>
      </c>
      <c r="H54" s="157">
        <v>0</v>
      </c>
    </row>
    <row r="55" spans="1:8" x14ac:dyDescent="0.25">
      <c r="A55" s="49" t="s">
        <v>5</v>
      </c>
      <c r="B55" s="155">
        <v>0</v>
      </c>
      <c r="C55" s="155">
        <v>0</v>
      </c>
      <c r="D55" s="155">
        <v>0</v>
      </c>
      <c r="E55" s="155">
        <v>0</v>
      </c>
      <c r="F55" s="155">
        <v>1</v>
      </c>
      <c r="G55" s="159" t="s">
        <v>13</v>
      </c>
      <c r="H55" s="157">
        <v>1</v>
      </c>
    </row>
    <row r="56" spans="1:8" x14ac:dyDescent="0.25">
      <c r="A56" s="49" t="s">
        <v>4</v>
      </c>
      <c r="B56" s="155">
        <v>0</v>
      </c>
      <c r="C56" s="155">
        <v>0</v>
      </c>
      <c r="D56" s="155">
        <v>0</v>
      </c>
      <c r="E56" s="155">
        <v>0</v>
      </c>
      <c r="F56" s="155">
        <v>0</v>
      </c>
      <c r="G56" s="159" t="s">
        <v>187</v>
      </c>
      <c r="H56" s="157">
        <v>0</v>
      </c>
    </row>
    <row r="57" spans="1:8" x14ac:dyDescent="0.25">
      <c r="A57" s="49" t="s">
        <v>3</v>
      </c>
      <c r="B57" s="155">
        <v>0</v>
      </c>
      <c r="C57" s="155">
        <v>0</v>
      </c>
      <c r="D57" s="155">
        <v>0</v>
      </c>
      <c r="E57" s="155">
        <v>0</v>
      </c>
      <c r="F57" s="155">
        <v>0</v>
      </c>
      <c r="G57" s="159" t="s">
        <v>187</v>
      </c>
      <c r="H57" s="157">
        <v>0</v>
      </c>
    </row>
    <row r="58" spans="1:8" x14ac:dyDescent="0.25">
      <c r="A58" s="49" t="s">
        <v>2</v>
      </c>
      <c r="B58" s="155">
        <v>0</v>
      </c>
      <c r="C58" s="155">
        <v>0</v>
      </c>
      <c r="D58" s="155">
        <v>0</v>
      </c>
      <c r="E58" s="155">
        <v>0</v>
      </c>
      <c r="F58" s="155">
        <v>0</v>
      </c>
      <c r="G58" s="159" t="s">
        <v>187</v>
      </c>
      <c r="H58" s="157">
        <v>0</v>
      </c>
    </row>
    <row r="59" spans="1:8" x14ac:dyDescent="0.25">
      <c r="A59" s="49" t="s">
        <v>1</v>
      </c>
      <c r="B59" s="155">
        <v>0</v>
      </c>
      <c r="C59" s="155">
        <v>0</v>
      </c>
      <c r="D59" s="155">
        <v>0</v>
      </c>
      <c r="E59" s="155">
        <v>0</v>
      </c>
      <c r="F59" s="155">
        <v>0</v>
      </c>
      <c r="G59" s="159" t="s">
        <v>187</v>
      </c>
      <c r="H59" s="157">
        <v>0</v>
      </c>
    </row>
    <row r="60" spans="1:8" x14ac:dyDescent="0.25">
      <c r="A60" s="49" t="s">
        <v>20</v>
      </c>
      <c r="B60" s="155">
        <v>0</v>
      </c>
      <c r="C60" s="155">
        <v>0</v>
      </c>
      <c r="D60" s="155">
        <v>0</v>
      </c>
      <c r="E60" s="155">
        <v>0</v>
      </c>
      <c r="F60" s="155">
        <v>1</v>
      </c>
      <c r="G60" s="159" t="s">
        <v>13</v>
      </c>
      <c r="H60" s="157">
        <v>1</v>
      </c>
    </row>
    <row r="61" spans="1:8" x14ac:dyDescent="0.25">
      <c r="A61" s="49" t="s">
        <v>117</v>
      </c>
      <c r="B61" s="155">
        <v>9</v>
      </c>
      <c r="C61" s="155">
        <v>8</v>
      </c>
      <c r="D61" s="155">
        <v>0</v>
      </c>
      <c r="E61" s="155">
        <v>2</v>
      </c>
      <c r="F61" s="155">
        <v>19</v>
      </c>
      <c r="G61" s="159" t="s">
        <v>186</v>
      </c>
      <c r="H61" s="157">
        <v>38</v>
      </c>
    </row>
    <row r="62" spans="1:8" x14ac:dyDescent="0.25">
      <c r="A62" s="49" t="s">
        <v>14</v>
      </c>
      <c r="B62" s="156">
        <v>9</v>
      </c>
      <c r="C62" s="156">
        <v>8</v>
      </c>
      <c r="D62" s="156">
        <v>0</v>
      </c>
      <c r="E62" s="156">
        <v>2</v>
      </c>
      <c r="F62" s="156">
        <v>21</v>
      </c>
      <c r="G62" s="158"/>
      <c r="H62" s="157">
        <v>40</v>
      </c>
    </row>
    <row r="63" spans="1:8" ht="30.75" customHeight="1" thickBot="1" x14ac:dyDescent="0.3">
      <c r="C63" s="38"/>
      <c r="D63" s="129"/>
    </row>
    <row r="64" spans="1:8" ht="36" customHeight="1" thickBot="1" x14ac:dyDescent="0.3">
      <c r="A64" s="179" t="s">
        <v>130</v>
      </c>
      <c r="B64" s="188"/>
      <c r="C64" s="188"/>
      <c r="D64" s="188"/>
      <c r="E64" s="180"/>
    </row>
    <row r="65" spans="1:5" ht="46.5" customHeight="1" thickBot="1" x14ac:dyDescent="0.3">
      <c r="A65" s="58"/>
      <c r="B65" s="183" t="s">
        <v>24</v>
      </c>
      <c r="C65" s="184"/>
      <c r="D65" s="179" t="s">
        <v>129</v>
      </c>
      <c r="E65" s="180"/>
    </row>
    <row r="66" spans="1:5" ht="15.75" thickBot="1" x14ac:dyDescent="0.3">
      <c r="A66" s="42"/>
      <c r="B66" s="36" t="s">
        <v>100</v>
      </c>
      <c r="C66" s="47" t="s">
        <v>101</v>
      </c>
      <c r="D66" s="59" t="s">
        <v>100</v>
      </c>
      <c r="E66" s="47" t="s">
        <v>101</v>
      </c>
    </row>
    <row r="67" spans="1:5" x14ac:dyDescent="0.25">
      <c r="A67" s="4" t="s">
        <v>0</v>
      </c>
      <c r="B67" s="60">
        <v>1</v>
      </c>
      <c r="C67" s="60">
        <v>2</v>
      </c>
      <c r="D67" s="60">
        <v>3</v>
      </c>
      <c r="E67" s="60">
        <v>3</v>
      </c>
    </row>
    <row r="68" spans="1:5" x14ac:dyDescent="0.25">
      <c r="A68" s="2" t="s">
        <v>15</v>
      </c>
      <c r="B68" s="61">
        <v>36</v>
      </c>
      <c r="C68" s="61">
        <v>37</v>
      </c>
      <c r="D68" s="61">
        <v>303</v>
      </c>
      <c r="E68" s="61">
        <v>118</v>
      </c>
    </row>
    <row r="69" spans="1:5" x14ac:dyDescent="0.25">
      <c r="A69" s="2" t="s">
        <v>16</v>
      </c>
      <c r="B69" s="142">
        <v>112</v>
      </c>
      <c r="C69" s="61">
        <v>1</v>
      </c>
      <c r="D69" s="61">
        <v>76</v>
      </c>
      <c r="E69" s="61">
        <v>2</v>
      </c>
    </row>
    <row r="70" spans="1:5" x14ac:dyDescent="0.25">
      <c r="A70" s="2" t="s">
        <v>25</v>
      </c>
      <c r="B70" s="61">
        <v>1</v>
      </c>
      <c r="C70" s="61">
        <v>4</v>
      </c>
      <c r="D70" s="61">
        <v>1</v>
      </c>
      <c r="E70" s="61">
        <v>32</v>
      </c>
    </row>
    <row r="71" spans="1:5" x14ac:dyDescent="0.25">
      <c r="A71" s="2" t="s">
        <v>18</v>
      </c>
      <c r="B71" s="61">
        <v>12</v>
      </c>
      <c r="C71" s="61">
        <v>4</v>
      </c>
      <c r="D71" s="61">
        <v>84</v>
      </c>
      <c r="E71" s="61">
        <v>19</v>
      </c>
    </row>
    <row r="72" spans="1:5" x14ac:dyDescent="0.25">
      <c r="A72" s="2" t="s">
        <v>17</v>
      </c>
      <c r="B72" s="61">
        <v>7</v>
      </c>
      <c r="C72" s="142" t="s">
        <v>171</v>
      </c>
      <c r="D72" s="61">
        <v>17</v>
      </c>
      <c r="E72" s="142" t="s">
        <v>171</v>
      </c>
    </row>
    <row r="73" spans="1:5" x14ac:dyDescent="0.25">
      <c r="A73" s="2" t="s">
        <v>7</v>
      </c>
      <c r="B73" s="61">
        <v>125</v>
      </c>
      <c r="C73" s="61">
        <v>161</v>
      </c>
      <c r="D73" s="61">
        <v>463</v>
      </c>
      <c r="E73" s="61">
        <v>480</v>
      </c>
    </row>
  </sheetData>
  <customSheetViews>
    <customSheetView guid="{2EBEE12D-1162-41CE-8E5A-0AE92F6FE6DD}" showPageBreaks="1" printArea="1" topLeftCell="A58">
      <selection activeCell="A19" sqref="A19:B19"/>
      <pageMargins left="0.7" right="0.7" top="0.75" bottom="0.75" header="0.3" footer="0.3"/>
      <pageSetup orientation="landscape" r:id="rId1"/>
      <headerFooter>
        <oddFooter>&amp;CPage &amp;P of &amp;N</oddFooter>
      </headerFooter>
    </customSheetView>
    <customSheetView guid="{E7D20623-3225-4C5F-AFC3-E3874E7AA2E7}" showPageBreaks="1" printArea="1" topLeftCell="A49">
      <selection activeCell="F73" sqref="F73"/>
      <pageMargins left="0.7" right="0.7" top="0.75" bottom="0.75" header="0.3" footer="0.3"/>
      <pageSetup scale="60" orientation="landscape" r:id="rId2"/>
      <headerFooter>
        <oddFooter>&amp;CPage &amp;P of &amp;N</oddFooter>
      </headerFooter>
    </customSheetView>
    <customSheetView guid="{11E7AAA8-EFF1-4161-9477-B01069D7A9DD}">
      <selection activeCell="B13" sqref="B6:B13"/>
      <pageMargins left="0.7" right="0.7" top="0.75" bottom="0.75" header="0.3" footer="0.3"/>
      <pageSetup orientation="landscape" r:id="rId3"/>
      <headerFooter>
        <oddFooter>&amp;CPage &amp;P of &amp;N</oddFooter>
      </headerFooter>
    </customSheetView>
    <customSheetView guid="{ED8F2B42-E931-4415-B8B7-A24BFA7AF5F7}" topLeftCell="A22">
      <selection activeCell="B40" sqref="B40"/>
      <pageMargins left="0.7" right="0.7" top="0.75" bottom="0.75" header="0.3" footer="0.3"/>
      <pageSetup orientation="landscape" r:id="rId4"/>
      <headerFooter>
        <oddFooter>&amp;CPage &amp;P of &amp;N</oddFooter>
      </headerFooter>
    </customSheetView>
    <customSheetView guid="{3510774F-9389-4C97-93CB-0671CE2E305E}" topLeftCell="A49">
      <selection activeCell="E5" sqref="E5"/>
      <pageMargins left="0.7" right="0.7" top="0.75" bottom="0.75" header="0.3" footer="0.3"/>
      <pageSetup orientation="landscape" r:id="rId5"/>
      <headerFooter>
        <oddFooter>&amp;CPage &amp;P of &amp;N</oddFooter>
      </headerFooter>
    </customSheetView>
    <customSheetView guid="{BC479B3D-C805-4D30-A4C1-163BA09CB514}" scale="85" showPageBreaks="1" showGridLines="0" fitToPage="1" printArea="1">
      <selection activeCell="F22" sqref="F22"/>
      <rowBreaks count="1" manualBreakCount="1">
        <brk id="40" max="7" man="1"/>
      </rowBreaks>
      <pageMargins left="0.7" right="0.7" top="0.75" bottom="0.75" header="0.3" footer="0.3"/>
      <pageSetup scale="60" fitToHeight="0" orientation="landscape" r:id="rId6"/>
      <headerFooter>
        <oddFooter>&amp;CPage &amp;P of &amp;N</oddFooter>
      </headerFooter>
    </customSheetView>
  </customSheetViews>
  <mergeCells count="13">
    <mergeCell ref="B65:C65"/>
    <mergeCell ref="A3:A4"/>
    <mergeCell ref="A42:B42"/>
    <mergeCell ref="A5:B5"/>
    <mergeCell ref="A50:H50"/>
    <mergeCell ref="A64:E64"/>
    <mergeCell ref="D65:E65"/>
    <mergeCell ref="A31:B31"/>
    <mergeCell ref="A1:F1"/>
    <mergeCell ref="B3:B4"/>
    <mergeCell ref="C3:C4"/>
    <mergeCell ref="A15:B16"/>
    <mergeCell ref="A19:B19"/>
  </mergeCells>
  <pageMargins left="0.7" right="0.7" top="0.75" bottom="0.75" header="0.3" footer="0.3"/>
  <pageSetup scale="60" fitToHeight="0" orientation="landscape" r:id="rId7"/>
  <headerFooter>
    <oddFooter>&amp;CPage &amp;P of &amp;N</oddFooter>
  </headerFooter>
  <rowBreaks count="1" manualBreakCount="1">
    <brk id="40" max="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S151"/>
  <sheetViews>
    <sheetView showGridLines="0" zoomScale="90" zoomScaleNormal="90" workbookViewId="0">
      <selection sqref="A1:F1"/>
    </sheetView>
  </sheetViews>
  <sheetFormatPr defaultRowHeight="15" x14ac:dyDescent="0.25"/>
  <cols>
    <col min="1" max="1" width="25.7109375" customWidth="1"/>
    <col min="2" max="4" width="50.7109375" customWidth="1"/>
    <col min="5" max="5" width="13.28515625" customWidth="1"/>
    <col min="6" max="6" width="10.85546875" customWidth="1"/>
    <col min="7" max="7" width="11" customWidth="1"/>
    <col min="11" max="11" width="10.85546875" bestFit="1" customWidth="1"/>
  </cols>
  <sheetData>
    <row r="1" spans="1:11" ht="48" customHeight="1" thickBot="1" x14ac:dyDescent="0.3">
      <c r="A1" s="189" t="s">
        <v>151</v>
      </c>
      <c r="B1" s="190"/>
      <c r="C1" s="190"/>
      <c r="D1" s="190"/>
      <c r="E1" s="190"/>
      <c r="F1" s="191"/>
      <c r="G1" s="81"/>
      <c r="H1" s="81"/>
      <c r="I1" s="81"/>
      <c r="J1" s="81"/>
      <c r="K1" s="81"/>
    </row>
    <row r="2" spans="1:11" ht="15.75" customHeight="1" thickBot="1" x14ac:dyDescent="0.3"/>
    <row r="3" spans="1:11" ht="15" customHeight="1" x14ac:dyDescent="0.25">
      <c r="A3" s="185" t="str">
        <f>'Service Metrics (items 1-6)'!A3</f>
        <v>Railroad: CPRS</v>
      </c>
      <c r="B3" s="177" t="str">
        <f>'Service Metrics (items 1-6)'!B3:B4</f>
        <v>Year: 2016</v>
      </c>
      <c r="C3" s="177" t="str">
        <f>'Service Metrics (items 1-6)'!C3:C4</f>
        <v>Reporting Week: 4</v>
      </c>
      <c r="D3" s="64" t="s">
        <v>96</v>
      </c>
      <c r="E3" s="51">
        <f>'Service Metrics (items 1-6)'!E3</f>
        <v>42386</v>
      </c>
      <c r="F3" s="38"/>
      <c r="G3" s="44"/>
      <c r="H3" s="44"/>
      <c r="I3" s="38"/>
      <c r="J3" s="3"/>
      <c r="K3" s="63"/>
    </row>
    <row r="4" spans="1:11" ht="15.75" thickBot="1" x14ac:dyDescent="0.3">
      <c r="A4" s="186"/>
      <c r="B4" s="196"/>
      <c r="C4" s="178"/>
      <c r="D4" s="65" t="s">
        <v>107</v>
      </c>
      <c r="E4" s="52">
        <f>'Service Metrics (items 1-6)'!E4</f>
        <v>42392</v>
      </c>
      <c r="F4" s="38"/>
      <c r="G4" s="44"/>
      <c r="H4" s="44"/>
      <c r="I4" s="38"/>
      <c r="J4" s="3"/>
      <c r="K4" s="63"/>
    </row>
    <row r="5" spans="1:11" ht="15.75" thickBot="1" x14ac:dyDescent="0.3">
      <c r="A5" s="27"/>
      <c r="B5" s="27"/>
      <c r="C5" s="3"/>
    </row>
    <row r="6" spans="1:11" ht="125.25" customHeight="1" thickBot="1" x14ac:dyDescent="0.3">
      <c r="A6" s="193" t="s">
        <v>131</v>
      </c>
      <c r="B6" s="194"/>
      <c r="C6" s="194"/>
      <c r="D6" s="195"/>
    </row>
    <row r="7" spans="1:11" ht="15.75" thickBot="1" x14ac:dyDescent="0.3"/>
    <row r="8" spans="1:11" ht="57" customHeight="1" thickBot="1" x14ac:dyDescent="0.3">
      <c r="A8" s="122" t="s">
        <v>89</v>
      </c>
      <c r="B8" s="122" t="s">
        <v>108</v>
      </c>
      <c r="C8" s="123" t="s">
        <v>109</v>
      </c>
      <c r="D8" s="123" t="s">
        <v>110</v>
      </c>
      <c r="E8" s="44"/>
      <c r="F8" s="44"/>
      <c r="G8" s="44"/>
      <c r="H8" s="45"/>
      <c r="I8" s="45"/>
    </row>
    <row r="9" spans="1:11" ht="15.75" customHeight="1" x14ac:dyDescent="0.25">
      <c r="A9" s="124" t="s">
        <v>26</v>
      </c>
      <c r="B9" s="152">
        <v>0</v>
      </c>
      <c r="C9" s="152">
        <v>0</v>
      </c>
      <c r="D9" s="148">
        <v>0</v>
      </c>
      <c r="I9" s="34"/>
    </row>
    <row r="10" spans="1:11" x14ac:dyDescent="0.25">
      <c r="A10" s="125" t="s">
        <v>27</v>
      </c>
      <c r="B10" s="151">
        <v>0</v>
      </c>
      <c r="C10" s="151">
        <v>0</v>
      </c>
      <c r="D10" s="151">
        <v>0</v>
      </c>
    </row>
    <row r="11" spans="1:11" x14ac:dyDescent="0.25">
      <c r="A11" s="126" t="s">
        <v>30</v>
      </c>
      <c r="B11" s="150">
        <v>0</v>
      </c>
      <c r="C11" s="150">
        <v>0</v>
      </c>
      <c r="D11" s="153">
        <v>0</v>
      </c>
    </row>
    <row r="12" spans="1:11" x14ac:dyDescent="0.25">
      <c r="A12" s="125" t="s">
        <v>28</v>
      </c>
      <c r="B12" s="151">
        <v>0</v>
      </c>
      <c r="C12" s="151">
        <v>0</v>
      </c>
      <c r="D12" s="151">
        <v>0</v>
      </c>
    </row>
    <row r="13" spans="1:11" x14ac:dyDescent="0.25">
      <c r="A13" s="126" t="s">
        <v>29</v>
      </c>
      <c r="B13" s="150">
        <v>0</v>
      </c>
      <c r="C13" s="150">
        <v>0</v>
      </c>
      <c r="D13" s="153">
        <v>0</v>
      </c>
    </row>
    <row r="14" spans="1:11" x14ac:dyDescent="0.25">
      <c r="A14" s="125" t="s">
        <v>31</v>
      </c>
      <c r="B14" s="151">
        <v>0</v>
      </c>
      <c r="C14" s="151">
        <v>0</v>
      </c>
      <c r="D14" s="151">
        <v>0</v>
      </c>
    </row>
    <row r="15" spans="1:11" x14ac:dyDescent="0.25">
      <c r="A15" s="126" t="s">
        <v>32</v>
      </c>
      <c r="B15" s="150">
        <v>0</v>
      </c>
      <c r="C15" s="150">
        <v>0</v>
      </c>
      <c r="D15" s="153">
        <v>0</v>
      </c>
    </row>
    <row r="16" spans="1:11" x14ac:dyDescent="0.25">
      <c r="A16" s="125" t="s">
        <v>33</v>
      </c>
      <c r="B16" s="151">
        <v>0</v>
      </c>
      <c r="C16" s="151">
        <v>0</v>
      </c>
      <c r="D16" s="151">
        <v>0</v>
      </c>
    </row>
    <row r="17" spans="1:4" x14ac:dyDescent="0.25">
      <c r="A17" s="126" t="s">
        <v>34</v>
      </c>
      <c r="B17" s="153">
        <v>0</v>
      </c>
      <c r="C17" s="153">
        <v>0</v>
      </c>
      <c r="D17" s="153">
        <v>0</v>
      </c>
    </row>
    <row r="18" spans="1:4" x14ac:dyDescent="0.25">
      <c r="A18" s="125" t="s">
        <v>35</v>
      </c>
      <c r="B18" s="151">
        <v>3</v>
      </c>
      <c r="C18" s="151">
        <v>0</v>
      </c>
      <c r="D18" s="151">
        <v>3</v>
      </c>
    </row>
    <row r="19" spans="1:4" x14ac:dyDescent="0.25">
      <c r="A19" s="126" t="s">
        <v>36</v>
      </c>
      <c r="B19" s="150">
        <v>7</v>
      </c>
      <c r="C19" s="150">
        <v>0</v>
      </c>
      <c r="D19" s="153">
        <v>7</v>
      </c>
    </row>
    <row r="20" spans="1:4" x14ac:dyDescent="0.25">
      <c r="A20" s="125" t="s">
        <v>37</v>
      </c>
      <c r="B20" s="151">
        <v>0</v>
      </c>
      <c r="C20" s="151">
        <v>0</v>
      </c>
      <c r="D20" s="151">
        <v>0</v>
      </c>
    </row>
    <row r="21" spans="1:4" x14ac:dyDescent="0.25">
      <c r="A21" s="126" t="s">
        <v>38</v>
      </c>
      <c r="B21" s="150">
        <v>7</v>
      </c>
      <c r="C21" s="150">
        <v>0</v>
      </c>
      <c r="D21" s="153">
        <v>7</v>
      </c>
    </row>
    <row r="22" spans="1:4" x14ac:dyDescent="0.25">
      <c r="A22" s="125" t="s">
        <v>39</v>
      </c>
      <c r="B22" s="151">
        <v>0</v>
      </c>
      <c r="C22" s="151">
        <v>0</v>
      </c>
      <c r="D22" s="151">
        <v>0</v>
      </c>
    </row>
    <row r="23" spans="1:4" x14ac:dyDescent="0.25">
      <c r="A23" s="126" t="s">
        <v>40</v>
      </c>
      <c r="B23" s="150">
        <v>0</v>
      </c>
      <c r="C23" s="150">
        <v>0</v>
      </c>
      <c r="D23" s="153">
        <v>0</v>
      </c>
    </row>
    <row r="24" spans="1:4" x14ac:dyDescent="0.25">
      <c r="A24" s="125" t="s">
        <v>41</v>
      </c>
      <c r="B24" s="151">
        <v>0</v>
      </c>
      <c r="C24" s="151">
        <v>0</v>
      </c>
      <c r="D24" s="151">
        <v>0</v>
      </c>
    </row>
    <row r="25" spans="1:4" x14ac:dyDescent="0.25">
      <c r="A25" s="127" t="s">
        <v>42</v>
      </c>
      <c r="B25" s="152">
        <v>0</v>
      </c>
      <c r="C25" s="152">
        <v>0</v>
      </c>
      <c r="D25" s="153">
        <v>0</v>
      </c>
    </row>
    <row r="26" spans="1:4" x14ac:dyDescent="0.25">
      <c r="A26" s="125" t="s">
        <v>43</v>
      </c>
      <c r="B26" s="151">
        <v>0</v>
      </c>
      <c r="C26" s="151">
        <v>0</v>
      </c>
      <c r="D26" s="151">
        <v>0</v>
      </c>
    </row>
    <row r="27" spans="1:4" x14ac:dyDescent="0.25">
      <c r="A27" s="126" t="s">
        <v>44</v>
      </c>
      <c r="B27" s="150">
        <v>0</v>
      </c>
      <c r="C27" s="150">
        <v>0</v>
      </c>
      <c r="D27" s="153">
        <v>0</v>
      </c>
    </row>
    <row r="28" spans="1:4" x14ac:dyDescent="0.25">
      <c r="A28" s="125" t="s">
        <v>45</v>
      </c>
      <c r="B28" s="151">
        <v>0</v>
      </c>
      <c r="C28" s="151">
        <v>0</v>
      </c>
      <c r="D28" s="151">
        <v>0</v>
      </c>
    </row>
    <row r="29" spans="1:4" x14ac:dyDescent="0.25">
      <c r="A29" s="126" t="s">
        <v>46</v>
      </c>
      <c r="B29" s="150">
        <v>523</v>
      </c>
      <c r="C29" s="150">
        <v>417</v>
      </c>
      <c r="D29" s="153">
        <v>106</v>
      </c>
    </row>
    <row r="30" spans="1:4" x14ac:dyDescent="0.25">
      <c r="A30" s="125" t="s">
        <v>47</v>
      </c>
      <c r="B30" s="151">
        <v>0</v>
      </c>
      <c r="C30" s="151">
        <v>0</v>
      </c>
      <c r="D30" s="151">
        <v>0</v>
      </c>
    </row>
    <row r="31" spans="1:4" x14ac:dyDescent="0.25">
      <c r="A31" s="126" t="s">
        <v>166</v>
      </c>
      <c r="B31" s="150">
        <v>0</v>
      </c>
      <c r="C31" s="150">
        <v>0</v>
      </c>
      <c r="D31" s="153">
        <v>0</v>
      </c>
    </row>
    <row r="32" spans="1:4" x14ac:dyDescent="0.25">
      <c r="A32" s="125" t="s">
        <v>48</v>
      </c>
      <c r="B32" s="151">
        <v>15</v>
      </c>
      <c r="C32" s="151">
        <v>0</v>
      </c>
      <c r="D32" s="151">
        <v>15</v>
      </c>
    </row>
    <row r="33" spans="1:4" x14ac:dyDescent="0.25">
      <c r="A33" s="126" t="s">
        <v>49</v>
      </c>
      <c r="B33" s="153">
        <v>0</v>
      </c>
      <c r="C33" s="153">
        <v>0</v>
      </c>
      <c r="D33" s="153">
        <v>0</v>
      </c>
    </row>
    <row r="34" spans="1:4" x14ac:dyDescent="0.25">
      <c r="A34" s="125" t="s">
        <v>50</v>
      </c>
      <c r="B34" s="151">
        <v>0</v>
      </c>
      <c r="C34" s="151">
        <v>0</v>
      </c>
      <c r="D34" s="151">
        <v>0</v>
      </c>
    </row>
    <row r="35" spans="1:4" x14ac:dyDescent="0.25">
      <c r="A35" s="126" t="s">
        <v>51</v>
      </c>
      <c r="B35" s="150">
        <v>0</v>
      </c>
      <c r="C35" s="150">
        <v>0</v>
      </c>
      <c r="D35" s="153">
        <v>0</v>
      </c>
    </row>
    <row r="36" spans="1:4" x14ac:dyDescent="0.25">
      <c r="A36" s="125" t="s">
        <v>52</v>
      </c>
      <c r="B36" s="151">
        <v>0</v>
      </c>
      <c r="C36" s="151">
        <v>0</v>
      </c>
      <c r="D36" s="151">
        <v>0</v>
      </c>
    </row>
    <row r="37" spans="1:4" x14ac:dyDescent="0.25">
      <c r="A37" s="126" t="s">
        <v>53</v>
      </c>
      <c r="B37" s="150">
        <v>0</v>
      </c>
      <c r="C37" s="150">
        <v>0</v>
      </c>
      <c r="D37" s="153">
        <v>0</v>
      </c>
    </row>
    <row r="38" spans="1:4" x14ac:dyDescent="0.25">
      <c r="A38" s="125" t="s">
        <v>54</v>
      </c>
      <c r="B38" s="151">
        <v>2</v>
      </c>
      <c r="C38" s="151">
        <v>0</v>
      </c>
      <c r="D38" s="151">
        <v>2</v>
      </c>
    </row>
    <row r="39" spans="1:4" x14ac:dyDescent="0.25">
      <c r="A39" s="126" t="s">
        <v>55</v>
      </c>
      <c r="B39" s="150">
        <v>0</v>
      </c>
      <c r="C39" s="150">
        <v>0</v>
      </c>
      <c r="D39" s="153">
        <v>0</v>
      </c>
    </row>
    <row r="40" spans="1:4" x14ac:dyDescent="0.25">
      <c r="A40" s="125" t="s">
        <v>56</v>
      </c>
      <c r="B40" s="151">
        <v>841</v>
      </c>
      <c r="C40" s="151">
        <v>509</v>
      </c>
      <c r="D40" s="151">
        <v>332</v>
      </c>
    </row>
    <row r="41" spans="1:4" x14ac:dyDescent="0.25">
      <c r="A41" s="127" t="s">
        <v>57</v>
      </c>
      <c r="B41" s="152">
        <v>0</v>
      </c>
      <c r="C41" s="152">
        <v>0</v>
      </c>
      <c r="D41" s="153">
        <v>0</v>
      </c>
    </row>
    <row r="42" spans="1:4" x14ac:dyDescent="0.25">
      <c r="A42" s="125" t="s">
        <v>58</v>
      </c>
      <c r="B42" s="151">
        <v>0</v>
      </c>
      <c r="C42" s="151">
        <v>0</v>
      </c>
      <c r="D42" s="151">
        <v>0</v>
      </c>
    </row>
    <row r="43" spans="1:4" x14ac:dyDescent="0.25">
      <c r="A43" s="126" t="s">
        <v>59</v>
      </c>
      <c r="B43" s="150">
        <v>0</v>
      </c>
      <c r="C43" s="150">
        <v>0</v>
      </c>
      <c r="D43" s="153">
        <v>0</v>
      </c>
    </row>
    <row r="44" spans="1:4" x14ac:dyDescent="0.25">
      <c r="A44" s="125" t="s">
        <v>60</v>
      </c>
      <c r="B44" s="151">
        <v>0</v>
      </c>
      <c r="C44" s="151">
        <v>0</v>
      </c>
      <c r="D44" s="151">
        <v>0</v>
      </c>
    </row>
    <row r="45" spans="1:4" x14ac:dyDescent="0.25">
      <c r="A45" s="126" t="s">
        <v>61</v>
      </c>
      <c r="B45" s="150">
        <v>0</v>
      </c>
      <c r="C45" s="150">
        <v>0</v>
      </c>
      <c r="D45" s="153">
        <v>0</v>
      </c>
    </row>
    <row r="46" spans="1:4" x14ac:dyDescent="0.25">
      <c r="A46" s="125" t="s">
        <v>62</v>
      </c>
      <c r="B46" s="151">
        <v>0</v>
      </c>
      <c r="C46" s="151">
        <v>0</v>
      </c>
      <c r="D46" s="151">
        <v>0</v>
      </c>
    </row>
    <row r="47" spans="1:4" x14ac:dyDescent="0.25">
      <c r="A47" s="126" t="s">
        <v>63</v>
      </c>
      <c r="B47" s="150">
        <v>0</v>
      </c>
      <c r="C47" s="150">
        <v>0</v>
      </c>
      <c r="D47" s="153">
        <v>0</v>
      </c>
    </row>
    <row r="48" spans="1:4" x14ac:dyDescent="0.25">
      <c r="A48" s="125" t="s">
        <v>64</v>
      </c>
      <c r="B48" s="151">
        <v>0</v>
      </c>
      <c r="C48" s="151">
        <v>0</v>
      </c>
      <c r="D48" s="151">
        <v>0</v>
      </c>
    </row>
    <row r="49" spans="1:19" x14ac:dyDescent="0.25">
      <c r="A49" s="126" t="s">
        <v>65</v>
      </c>
      <c r="B49" s="153">
        <v>0</v>
      </c>
      <c r="C49" s="153">
        <v>0</v>
      </c>
      <c r="D49" s="153">
        <v>0</v>
      </c>
    </row>
    <row r="50" spans="1:19" x14ac:dyDescent="0.25">
      <c r="A50" s="125" t="s">
        <v>66</v>
      </c>
      <c r="B50" s="151">
        <v>0</v>
      </c>
      <c r="C50" s="151">
        <v>0</v>
      </c>
      <c r="D50" s="151">
        <v>0</v>
      </c>
    </row>
    <row r="51" spans="1:19" x14ac:dyDescent="0.25">
      <c r="A51" s="126" t="s">
        <v>67</v>
      </c>
      <c r="B51" s="150">
        <v>0</v>
      </c>
      <c r="C51" s="150">
        <v>0</v>
      </c>
      <c r="D51" s="153">
        <v>0</v>
      </c>
    </row>
    <row r="52" spans="1:19" x14ac:dyDescent="0.25">
      <c r="A52" s="125" t="s">
        <v>68</v>
      </c>
      <c r="B52" s="151">
        <v>0</v>
      </c>
      <c r="C52" s="151">
        <v>0</v>
      </c>
      <c r="D52" s="151">
        <v>0</v>
      </c>
    </row>
    <row r="53" spans="1:19" x14ac:dyDescent="0.25">
      <c r="A53" s="126" t="s">
        <v>69</v>
      </c>
      <c r="B53" s="150">
        <v>0</v>
      </c>
      <c r="C53" s="150">
        <v>0</v>
      </c>
      <c r="D53" s="153">
        <v>0</v>
      </c>
    </row>
    <row r="54" spans="1:19" x14ac:dyDescent="0.25">
      <c r="A54" s="125" t="s">
        <v>70</v>
      </c>
      <c r="B54" s="151">
        <v>0</v>
      </c>
      <c r="C54" s="151">
        <v>0</v>
      </c>
      <c r="D54" s="151">
        <v>0</v>
      </c>
    </row>
    <row r="55" spans="1:19" x14ac:dyDescent="0.25">
      <c r="A55" s="126" t="s">
        <v>71</v>
      </c>
      <c r="B55" s="150">
        <v>25</v>
      </c>
      <c r="C55" s="150">
        <v>0</v>
      </c>
      <c r="D55" s="153">
        <v>25</v>
      </c>
    </row>
    <row r="56" spans="1:19" x14ac:dyDescent="0.25">
      <c r="A56" s="125" t="s">
        <v>72</v>
      </c>
      <c r="B56" s="151">
        <v>0</v>
      </c>
      <c r="C56" s="151">
        <v>0</v>
      </c>
      <c r="D56" s="151">
        <v>0</v>
      </c>
    </row>
    <row r="57" spans="1:19" x14ac:dyDescent="0.25">
      <c r="A57" s="127" t="s">
        <v>14</v>
      </c>
      <c r="B57" s="149">
        <v>1423</v>
      </c>
      <c r="C57" s="149">
        <v>926</v>
      </c>
      <c r="D57" s="157">
        <v>497</v>
      </c>
    </row>
    <row r="58" spans="1:19" x14ac:dyDescent="0.25">
      <c r="A58" s="3"/>
    </row>
    <row r="61" spans="1:19" ht="31.5" customHeight="1" x14ac:dyDescent="0.25">
      <c r="A61" s="13"/>
      <c r="B61" s="14"/>
      <c r="C61" s="14"/>
      <c r="D61" s="14"/>
      <c r="E61" s="14"/>
      <c r="F61" s="14"/>
      <c r="G61" s="14"/>
      <c r="H61" s="14"/>
      <c r="I61" s="14"/>
      <c r="J61" s="14"/>
      <c r="K61" s="14"/>
      <c r="L61" s="14"/>
      <c r="M61" s="14"/>
      <c r="N61" s="14"/>
      <c r="O61" s="14"/>
      <c r="P61" s="14"/>
      <c r="Q61" s="14"/>
      <c r="R61" s="14"/>
      <c r="S61" s="14"/>
    </row>
    <row r="62" spans="1:19" x14ac:dyDescent="0.25">
      <c r="A62" s="7"/>
      <c r="B62" s="15"/>
      <c r="C62" s="15"/>
      <c r="D62" s="15"/>
      <c r="E62" s="15"/>
      <c r="F62" s="15"/>
      <c r="G62" s="15"/>
      <c r="H62" s="15"/>
      <c r="I62" s="15"/>
      <c r="J62" s="15"/>
      <c r="K62" s="15"/>
      <c r="L62" s="15"/>
      <c r="M62" s="15"/>
      <c r="N62" s="15"/>
      <c r="O62" s="15"/>
      <c r="P62" s="15"/>
      <c r="Q62" s="15"/>
      <c r="R62" s="15"/>
      <c r="S62" s="15"/>
    </row>
    <row r="63" spans="1:19" x14ac:dyDescent="0.25">
      <c r="A63" s="7"/>
      <c r="B63" s="15"/>
      <c r="C63" s="15"/>
      <c r="D63" s="15"/>
      <c r="E63" s="15"/>
      <c r="F63" s="15"/>
      <c r="G63" s="15"/>
      <c r="H63" s="15"/>
      <c r="I63" s="15"/>
      <c r="J63" s="15"/>
      <c r="K63" s="15"/>
      <c r="L63" s="15"/>
      <c r="M63" s="15"/>
      <c r="N63" s="15"/>
      <c r="O63" s="15"/>
      <c r="P63" s="15"/>
      <c r="Q63" s="15"/>
      <c r="R63" s="15"/>
      <c r="S63" s="15"/>
    </row>
    <row r="64" spans="1:19" x14ac:dyDescent="0.25">
      <c r="A64" s="7"/>
      <c r="B64" s="15"/>
      <c r="C64" s="15"/>
      <c r="D64" s="15"/>
      <c r="E64" s="15"/>
      <c r="F64" s="15"/>
      <c r="G64" s="15"/>
      <c r="H64" s="15"/>
      <c r="I64" s="15"/>
      <c r="J64" s="15"/>
      <c r="K64" s="15"/>
      <c r="L64" s="15"/>
      <c r="M64" s="15"/>
      <c r="N64" s="15"/>
      <c r="O64" s="15"/>
      <c r="P64" s="15"/>
      <c r="Q64" s="15"/>
      <c r="R64" s="15"/>
      <c r="S64" s="15"/>
    </row>
    <row r="65" spans="1:19" x14ac:dyDescent="0.25">
      <c r="A65" s="7"/>
      <c r="B65" s="15"/>
      <c r="C65" s="15"/>
      <c r="D65" s="15"/>
      <c r="E65" s="15"/>
      <c r="F65" s="15"/>
      <c r="G65" s="15"/>
      <c r="H65" s="15"/>
      <c r="I65" s="15"/>
      <c r="J65" s="15"/>
      <c r="K65" s="15"/>
      <c r="L65" s="15"/>
      <c r="M65" s="15"/>
      <c r="N65" s="15"/>
      <c r="O65" s="15"/>
      <c r="P65" s="15"/>
      <c r="Q65" s="15"/>
      <c r="R65" s="15"/>
      <c r="S65" s="15"/>
    </row>
    <row r="66" spans="1:19" x14ac:dyDescent="0.25">
      <c r="A66" s="7"/>
      <c r="B66" s="15"/>
      <c r="C66" s="15"/>
      <c r="D66" s="15"/>
      <c r="E66" s="15"/>
      <c r="F66" s="15"/>
      <c r="G66" s="15"/>
      <c r="H66" s="15"/>
      <c r="I66" s="15"/>
      <c r="J66" s="15"/>
      <c r="K66" s="15"/>
      <c r="L66" s="15"/>
      <c r="M66" s="15"/>
      <c r="N66" s="15"/>
      <c r="O66" s="15"/>
      <c r="P66" s="15"/>
      <c r="Q66" s="15"/>
      <c r="R66" s="15"/>
      <c r="S66" s="15"/>
    </row>
    <row r="67" spans="1:19" x14ac:dyDescent="0.25">
      <c r="A67" s="7"/>
      <c r="B67" s="15"/>
      <c r="C67" s="15"/>
      <c r="D67" s="15"/>
      <c r="E67" s="15"/>
      <c r="F67" s="15"/>
      <c r="G67" s="15"/>
      <c r="H67" s="15"/>
      <c r="I67" s="15"/>
      <c r="J67" s="15"/>
      <c r="K67" s="15"/>
      <c r="L67" s="15"/>
      <c r="M67" s="15"/>
      <c r="N67" s="15"/>
      <c r="O67" s="15"/>
      <c r="P67" s="15"/>
      <c r="Q67" s="15"/>
      <c r="R67" s="15"/>
      <c r="S67" s="15"/>
    </row>
    <row r="68" spans="1:19" ht="14.25" customHeight="1" x14ac:dyDescent="0.25">
      <c r="A68" s="16"/>
      <c r="B68" s="15"/>
      <c r="C68" s="15"/>
      <c r="D68" s="15"/>
      <c r="E68" s="15"/>
      <c r="F68" s="15"/>
      <c r="G68" s="15"/>
      <c r="H68" s="15"/>
      <c r="I68" s="15"/>
      <c r="J68" s="15"/>
      <c r="K68" s="15"/>
      <c r="L68" s="15"/>
      <c r="M68" s="15"/>
      <c r="N68" s="15"/>
      <c r="O68" s="15"/>
      <c r="P68" s="15"/>
      <c r="Q68" s="15"/>
      <c r="R68" s="15"/>
      <c r="S68" s="15"/>
    </row>
    <row r="69" spans="1:19" x14ac:dyDescent="0.25">
      <c r="A69" s="7"/>
      <c r="B69" s="15"/>
      <c r="C69" s="15"/>
      <c r="D69" s="15"/>
      <c r="E69" s="15"/>
      <c r="F69" s="15"/>
      <c r="G69" s="15"/>
      <c r="H69" s="15"/>
      <c r="I69" s="15"/>
      <c r="J69" s="15"/>
      <c r="K69" s="15"/>
      <c r="L69" s="15"/>
      <c r="M69" s="15"/>
      <c r="N69" s="15"/>
      <c r="O69" s="15"/>
      <c r="P69" s="15"/>
      <c r="Q69" s="15"/>
      <c r="R69" s="15"/>
      <c r="S69" s="15"/>
    </row>
    <row r="70" spans="1:19" x14ac:dyDescent="0.25">
      <c r="A70" s="7"/>
      <c r="B70" s="15"/>
      <c r="C70" s="15"/>
      <c r="D70" s="15"/>
      <c r="E70" s="15"/>
      <c r="F70" s="15"/>
      <c r="G70" s="15"/>
      <c r="H70" s="15"/>
      <c r="I70" s="15"/>
      <c r="J70" s="15"/>
      <c r="K70" s="15"/>
      <c r="L70" s="15"/>
      <c r="M70" s="15"/>
      <c r="N70" s="15"/>
      <c r="O70" s="15"/>
      <c r="P70" s="15"/>
      <c r="Q70" s="15"/>
      <c r="R70" s="15"/>
      <c r="S70" s="15"/>
    </row>
    <row r="71" spans="1:19" x14ac:dyDescent="0.25">
      <c r="A71" s="7"/>
      <c r="B71" s="15"/>
      <c r="C71" s="15"/>
      <c r="D71" s="15"/>
      <c r="E71" s="15"/>
      <c r="F71" s="15"/>
      <c r="G71" s="15"/>
      <c r="H71" s="15"/>
      <c r="I71" s="15"/>
      <c r="J71" s="15"/>
      <c r="K71" s="15"/>
      <c r="L71" s="15"/>
      <c r="M71" s="15"/>
      <c r="N71" s="15"/>
      <c r="O71" s="15"/>
      <c r="P71" s="15"/>
      <c r="Q71" s="15"/>
      <c r="R71" s="15"/>
      <c r="S71" s="15"/>
    </row>
    <row r="72" spans="1:19" x14ac:dyDescent="0.25">
      <c r="A72" s="7"/>
      <c r="B72" s="15"/>
      <c r="C72" s="15"/>
      <c r="D72" s="15"/>
      <c r="E72" s="15"/>
      <c r="F72" s="15"/>
      <c r="G72" s="15"/>
      <c r="H72" s="15"/>
      <c r="I72" s="15"/>
      <c r="J72" s="15"/>
      <c r="K72" s="15"/>
      <c r="L72" s="15"/>
      <c r="M72" s="15"/>
      <c r="N72" s="15"/>
      <c r="O72" s="15"/>
      <c r="P72" s="15"/>
      <c r="Q72" s="15"/>
      <c r="R72" s="15"/>
      <c r="S72" s="15"/>
    </row>
    <row r="73" spans="1:19" x14ac:dyDescent="0.25">
      <c r="A73" s="17"/>
      <c r="B73" s="17"/>
      <c r="C73" s="17"/>
      <c r="D73" s="17"/>
      <c r="E73" s="17"/>
      <c r="F73" s="17"/>
      <c r="G73" s="17"/>
      <c r="H73" s="17"/>
      <c r="I73" s="17"/>
      <c r="J73" s="17"/>
      <c r="K73" s="17"/>
      <c r="L73" s="17"/>
      <c r="M73" s="17"/>
      <c r="N73" s="17"/>
      <c r="O73" s="17"/>
      <c r="P73" s="17"/>
      <c r="Q73" s="17"/>
      <c r="R73" s="17"/>
      <c r="S73" s="17"/>
    </row>
    <row r="74" spans="1:19" x14ac:dyDescent="0.25">
      <c r="A74" s="13"/>
      <c r="B74" s="14"/>
      <c r="C74" s="14"/>
      <c r="D74" s="14"/>
      <c r="E74" s="14"/>
      <c r="F74" s="14"/>
      <c r="G74" s="14"/>
      <c r="H74" s="14"/>
      <c r="I74" s="14"/>
      <c r="J74" s="14"/>
      <c r="K74" s="14"/>
      <c r="L74" s="14"/>
      <c r="M74" s="14"/>
      <c r="N74" s="14"/>
      <c r="O74" s="14"/>
      <c r="P74" s="14"/>
      <c r="Q74" s="14"/>
      <c r="R74" s="14"/>
      <c r="S74" s="14"/>
    </row>
    <row r="75" spans="1:19" x14ac:dyDescent="0.25">
      <c r="A75" s="7"/>
      <c r="B75" s="15"/>
      <c r="C75" s="15"/>
      <c r="D75" s="15"/>
      <c r="E75" s="15"/>
      <c r="F75" s="15"/>
      <c r="G75" s="15"/>
      <c r="H75" s="15"/>
      <c r="I75" s="15"/>
      <c r="J75" s="15"/>
      <c r="K75" s="15"/>
      <c r="L75" s="15"/>
      <c r="M75" s="15"/>
      <c r="N75" s="15"/>
      <c r="O75" s="15"/>
      <c r="P75" s="15"/>
      <c r="Q75" s="15"/>
      <c r="R75" s="15"/>
      <c r="S75" s="15"/>
    </row>
    <row r="76" spans="1:19" x14ac:dyDescent="0.25">
      <c r="A76" s="7"/>
      <c r="B76" s="15"/>
      <c r="C76" s="15"/>
      <c r="D76" s="15"/>
      <c r="E76" s="15"/>
      <c r="F76" s="15"/>
      <c r="G76" s="15"/>
      <c r="H76" s="15"/>
      <c r="I76" s="15"/>
      <c r="J76" s="15"/>
      <c r="K76" s="15"/>
      <c r="L76" s="15"/>
      <c r="M76" s="15"/>
      <c r="N76" s="15"/>
      <c r="O76" s="15"/>
      <c r="P76" s="15"/>
      <c r="Q76" s="15"/>
      <c r="R76" s="15"/>
      <c r="S76" s="15"/>
    </row>
    <row r="77" spans="1:19" x14ac:dyDescent="0.25">
      <c r="A77" s="7"/>
      <c r="B77" s="15"/>
      <c r="C77" s="15"/>
      <c r="D77" s="15"/>
      <c r="E77" s="15"/>
      <c r="F77" s="15"/>
      <c r="G77" s="15"/>
      <c r="H77" s="15"/>
      <c r="I77" s="15"/>
      <c r="J77" s="15"/>
      <c r="K77" s="15"/>
      <c r="L77" s="15"/>
      <c r="M77" s="15"/>
      <c r="N77" s="15"/>
      <c r="O77" s="15"/>
      <c r="P77" s="15"/>
      <c r="Q77" s="15"/>
      <c r="R77" s="15"/>
      <c r="S77" s="15"/>
    </row>
    <row r="78" spans="1:19" x14ac:dyDescent="0.25">
      <c r="A78" s="7"/>
      <c r="B78" s="15"/>
      <c r="C78" s="15"/>
      <c r="D78" s="15"/>
      <c r="E78" s="15"/>
      <c r="F78" s="15"/>
      <c r="G78" s="15"/>
      <c r="H78" s="15"/>
      <c r="I78" s="15"/>
      <c r="J78" s="15"/>
      <c r="K78" s="15"/>
      <c r="L78" s="15"/>
      <c r="M78" s="15"/>
      <c r="N78" s="15"/>
      <c r="O78" s="15"/>
      <c r="P78" s="15"/>
      <c r="Q78" s="15"/>
      <c r="R78" s="15"/>
      <c r="S78" s="15"/>
    </row>
    <row r="79" spans="1:19" x14ac:dyDescent="0.25">
      <c r="A79" s="7"/>
      <c r="B79" s="15"/>
      <c r="C79" s="15"/>
      <c r="D79" s="15"/>
      <c r="E79" s="15"/>
      <c r="F79" s="15"/>
      <c r="G79" s="15"/>
      <c r="H79" s="15"/>
      <c r="I79" s="15"/>
      <c r="J79" s="15"/>
      <c r="K79" s="15"/>
      <c r="L79" s="15"/>
      <c r="M79" s="15"/>
      <c r="N79" s="15"/>
      <c r="O79" s="15"/>
      <c r="P79" s="15"/>
      <c r="Q79" s="15"/>
      <c r="R79" s="15"/>
      <c r="S79" s="15"/>
    </row>
    <row r="80" spans="1:19" x14ac:dyDescent="0.25">
      <c r="A80" s="7"/>
      <c r="B80" s="15"/>
      <c r="C80" s="15"/>
      <c r="D80" s="15"/>
      <c r="E80" s="15"/>
      <c r="F80" s="15"/>
      <c r="G80" s="15"/>
      <c r="H80" s="15"/>
      <c r="I80" s="15"/>
      <c r="J80" s="15"/>
      <c r="K80" s="15"/>
      <c r="L80" s="15"/>
      <c r="M80" s="15"/>
      <c r="N80" s="15"/>
      <c r="O80" s="15"/>
      <c r="P80" s="15"/>
      <c r="Q80" s="15"/>
      <c r="R80" s="15"/>
      <c r="S80" s="15"/>
    </row>
    <row r="81" spans="1:19" ht="17.25" customHeight="1" x14ac:dyDescent="0.25">
      <c r="A81" s="16"/>
      <c r="B81" s="15"/>
      <c r="C81" s="15"/>
      <c r="D81" s="15"/>
      <c r="E81" s="15"/>
      <c r="F81" s="15"/>
      <c r="G81" s="15"/>
      <c r="H81" s="15"/>
      <c r="I81" s="15"/>
      <c r="J81" s="15"/>
      <c r="K81" s="15"/>
      <c r="L81" s="15"/>
      <c r="M81" s="15"/>
      <c r="N81" s="15"/>
      <c r="O81" s="15"/>
      <c r="P81" s="15"/>
      <c r="Q81" s="15"/>
      <c r="R81" s="15"/>
      <c r="S81" s="15"/>
    </row>
    <row r="82" spans="1:19" x14ac:dyDescent="0.25">
      <c r="A82" s="7"/>
      <c r="B82" s="15"/>
      <c r="C82" s="15"/>
      <c r="D82" s="15"/>
      <c r="E82" s="15"/>
      <c r="F82" s="15"/>
      <c r="G82" s="15"/>
      <c r="H82" s="15"/>
      <c r="I82" s="15"/>
      <c r="J82" s="15"/>
      <c r="K82" s="15"/>
      <c r="L82" s="15"/>
      <c r="M82" s="15"/>
      <c r="N82" s="15"/>
      <c r="O82" s="15"/>
      <c r="P82" s="15"/>
      <c r="Q82" s="15"/>
      <c r="R82" s="15"/>
      <c r="S82" s="15"/>
    </row>
    <row r="83" spans="1:19" x14ac:dyDescent="0.25">
      <c r="A83" s="7"/>
      <c r="B83" s="15"/>
      <c r="C83" s="15"/>
      <c r="D83" s="15"/>
      <c r="E83" s="15"/>
      <c r="F83" s="15"/>
      <c r="G83" s="15"/>
      <c r="H83" s="15"/>
      <c r="I83" s="15"/>
      <c r="J83" s="15"/>
      <c r="K83" s="15"/>
      <c r="L83" s="15"/>
      <c r="M83" s="15"/>
      <c r="N83" s="15"/>
      <c r="O83" s="15"/>
      <c r="P83" s="15"/>
      <c r="Q83" s="15"/>
      <c r="R83" s="15"/>
      <c r="S83" s="15"/>
    </row>
    <row r="84" spans="1:19" x14ac:dyDescent="0.25">
      <c r="A84" s="7"/>
      <c r="B84" s="15"/>
      <c r="C84" s="15"/>
      <c r="D84" s="15"/>
      <c r="E84" s="15"/>
      <c r="F84" s="15"/>
      <c r="G84" s="15"/>
      <c r="H84" s="15"/>
      <c r="I84" s="15"/>
      <c r="J84" s="15"/>
      <c r="K84" s="15"/>
      <c r="L84" s="15"/>
      <c r="M84" s="15"/>
      <c r="N84" s="15"/>
      <c r="O84" s="15"/>
      <c r="P84" s="15"/>
      <c r="Q84" s="15"/>
      <c r="R84" s="15"/>
      <c r="S84" s="15"/>
    </row>
    <row r="85" spans="1:19" x14ac:dyDescent="0.25">
      <c r="A85" s="7"/>
      <c r="B85" s="15"/>
      <c r="C85" s="15"/>
      <c r="D85" s="15"/>
      <c r="E85" s="15"/>
      <c r="F85" s="15"/>
      <c r="G85" s="15"/>
      <c r="H85" s="15"/>
      <c r="I85" s="15"/>
      <c r="J85" s="15"/>
      <c r="K85" s="15"/>
      <c r="L85" s="15"/>
      <c r="M85" s="15"/>
      <c r="N85" s="15"/>
      <c r="O85" s="15"/>
      <c r="P85" s="15"/>
      <c r="Q85" s="15"/>
      <c r="R85" s="15"/>
      <c r="S85" s="15"/>
    </row>
    <row r="86" spans="1:19" x14ac:dyDescent="0.25">
      <c r="A86" s="17"/>
      <c r="B86" s="17"/>
      <c r="C86" s="17"/>
      <c r="D86" s="17"/>
      <c r="E86" s="17"/>
      <c r="F86" s="17"/>
      <c r="G86" s="17"/>
      <c r="H86" s="17"/>
      <c r="I86" s="17"/>
      <c r="J86" s="17"/>
      <c r="K86" s="17"/>
      <c r="L86" s="17"/>
      <c r="M86" s="17"/>
      <c r="N86" s="17"/>
      <c r="O86" s="17"/>
      <c r="P86" s="17"/>
      <c r="Q86" s="17"/>
      <c r="R86" s="17"/>
      <c r="S86" s="17"/>
    </row>
    <row r="87" spans="1:19" x14ac:dyDescent="0.25">
      <c r="A87" s="17"/>
      <c r="B87" s="17"/>
      <c r="C87" s="192"/>
      <c r="D87" s="192"/>
      <c r="E87" s="192"/>
      <c r="F87" s="192"/>
      <c r="G87" s="192"/>
      <c r="H87" s="192"/>
      <c r="I87" s="192"/>
      <c r="J87" s="192"/>
      <c r="K87" s="192"/>
      <c r="L87" s="192"/>
      <c r="M87" s="192"/>
      <c r="N87" s="192"/>
      <c r="O87" s="192"/>
      <c r="P87" s="192"/>
      <c r="Q87" s="192"/>
      <c r="R87" s="192"/>
      <c r="S87" s="192"/>
    </row>
    <row r="88" spans="1:19" x14ac:dyDescent="0.25">
      <c r="A88" s="17">
        <v>7</v>
      </c>
      <c r="B88" s="17"/>
      <c r="C88" s="192"/>
      <c r="D88" s="192"/>
      <c r="E88" s="192"/>
      <c r="F88" s="192"/>
      <c r="G88" s="192"/>
      <c r="H88" s="192"/>
      <c r="I88" s="192"/>
      <c r="J88" s="192"/>
      <c r="K88" s="192"/>
      <c r="L88" s="192"/>
      <c r="M88" s="192"/>
      <c r="N88" s="192"/>
      <c r="O88" s="192"/>
      <c r="P88" s="192"/>
      <c r="Q88" s="192"/>
      <c r="R88" s="192"/>
      <c r="S88" s="192"/>
    </row>
    <row r="89" spans="1:19" ht="6.75" customHeight="1" x14ac:dyDescent="0.25">
      <c r="A89" s="17"/>
      <c r="B89" s="17"/>
      <c r="C89" s="12"/>
      <c r="D89" s="12"/>
      <c r="E89" s="12"/>
      <c r="F89" s="12"/>
      <c r="G89" s="12"/>
      <c r="H89" s="12"/>
      <c r="I89" s="12"/>
      <c r="J89" s="12"/>
      <c r="K89" s="12"/>
      <c r="L89" s="12"/>
      <c r="M89" s="12"/>
      <c r="N89" s="12"/>
      <c r="O89" s="12"/>
      <c r="P89" s="12"/>
      <c r="Q89" s="12"/>
      <c r="R89" s="12"/>
      <c r="S89" s="12"/>
    </row>
    <row r="90" spans="1:19" x14ac:dyDescent="0.25">
      <c r="A90" s="13"/>
      <c r="B90" s="14"/>
      <c r="C90" s="14"/>
      <c r="D90" s="14"/>
      <c r="E90" s="14"/>
      <c r="F90" s="14"/>
      <c r="G90" s="14"/>
      <c r="H90" s="14"/>
      <c r="I90" s="14"/>
      <c r="J90" s="14"/>
      <c r="K90" s="14"/>
      <c r="L90" s="14"/>
      <c r="M90" s="14"/>
      <c r="N90" s="14"/>
      <c r="O90" s="14"/>
      <c r="P90" s="14"/>
      <c r="Q90" s="14"/>
      <c r="R90" s="14"/>
      <c r="S90" s="14"/>
    </row>
    <row r="91" spans="1:19" x14ac:dyDescent="0.25">
      <c r="A91" s="7"/>
      <c r="B91" s="15"/>
      <c r="C91" s="15"/>
      <c r="D91" s="15"/>
      <c r="E91" s="15"/>
      <c r="F91" s="15"/>
      <c r="G91" s="15"/>
      <c r="H91" s="15"/>
      <c r="I91" s="15"/>
      <c r="J91" s="15"/>
      <c r="K91" s="15"/>
      <c r="L91" s="15"/>
      <c r="M91" s="15"/>
      <c r="N91" s="15"/>
      <c r="O91" s="15"/>
      <c r="P91" s="15"/>
      <c r="Q91" s="15"/>
      <c r="R91" s="15"/>
      <c r="S91" s="15"/>
    </row>
    <row r="92" spans="1:19" x14ac:dyDescent="0.25">
      <c r="A92" s="7"/>
      <c r="B92" s="15"/>
      <c r="C92" s="15"/>
      <c r="D92" s="15"/>
      <c r="E92" s="15"/>
      <c r="F92" s="15"/>
      <c r="G92" s="15"/>
      <c r="H92" s="15"/>
      <c r="I92" s="15"/>
      <c r="J92" s="15"/>
      <c r="K92" s="15"/>
      <c r="L92" s="15"/>
      <c r="M92" s="15"/>
      <c r="N92" s="15"/>
      <c r="O92" s="15"/>
      <c r="P92" s="15"/>
      <c r="Q92" s="15"/>
      <c r="R92" s="15"/>
      <c r="S92" s="15"/>
    </row>
    <row r="93" spans="1:19" x14ac:dyDescent="0.25">
      <c r="A93" s="7"/>
      <c r="B93" s="15"/>
      <c r="C93" s="15"/>
      <c r="D93" s="15"/>
      <c r="E93" s="15"/>
      <c r="F93" s="15"/>
      <c r="G93" s="15"/>
      <c r="H93" s="15"/>
      <c r="I93" s="15"/>
      <c r="J93" s="15"/>
      <c r="K93" s="15"/>
      <c r="L93" s="15"/>
      <c r="M93" s="15"/>
      <c r="N93" s="15"/>
      <c r="O93" s="15"/>
      <c r="P93" s="15"/>
      <c r="Q93" s="15"/>
      <c r="R93" s="15"/>
      <c r="S93" s="15"/>
    </row>
    <row r="94" spans="1:19" x14ac:dyDescent="0.25">
      <c r="A94" s="7"/>
      <c r="B94" s="15"/>
      <c r="C94" s="15"/>
      <c r="D94" s="15"/>
      <c r="E94" s="15"/>
      <c r="F94" s="15"/>
      <c r="G94" s="15"/>
      <c r="H94" s="15"/>
      <c r="I94" s="15"/>
      <c r="J94" s="15"/>
      <c r="K94" s="15"/>
      <c r="L94" s="15"/>
      <c r="M94" s="15"/>
      <c r="N94" s="15"/>
      <c r="O94" s="15"/>
      <c r="P94" s="15"/>
      <c r="Q94" s="15"/>
      <c r="R94" s="15"/>
      <c r="S94" s="15"/>
    </row>
    <row r="95" spans="1:19" x14ac:dyDescent="0.25">
      <c r="A95" s="7"/>
      <c r="B95" s="15"/>
      <c r="C95" s="15"/>
      <c r="D95" s="15"/>
      <c r="E95" s="15"/>
      <c r="F95" s="15"/>
      <c r="G95" s="15"/>
      <c r="H95" s="15"/>
      <c r="I95" s="15"/>
      <c r="J95" s="15"/>
      <c r="K95" s="15"/>
      <c r="L95" s="15"/>
      <c r="M95" s="15"/>
      <c r="N95" s="15"/>
      <c r="O95" s="15"/>
      <c r="P95" s="15"/>
      <c r="Q95" s="15"/>
      <c r="R95" s="15"/>
      <c r="S95" s="15"/>
    </row>
    <row r="96" spans="1:19" x14ac:dyDescent="0.25">
      <c r="A96" s="7"/>
      <c r="B96" s="15"/>
      <c r="C96" s="15"/>
      <c r="D96" s="15"/>
      <c r="E96" s="15"/>
      <c r="F96" s="15"/>
      <c r="G96" s="15"/>
      <c r="H96" s="15"/>
      <c r="I96" s="15"/>
      <c r="J96" s="15"/>
      <c r="K96" s="15"/>
      <c r="L96" s="15"/>
      <c r="M96" s="15"/>
      <c r="N96" s="15"/>
      <c r="O96" s="15"/>
      <c r="P96" s="15"/>
      <c r="Q96" s="15"/>
      <c r="R96" s="15"/>
      <c r="S96" s="15"/>
    </row>
    <row r="97" spans="1:19" x14ac:dyDescent="0.25">
      <c r="A97" s="16"/>
      <c r="B97" s="15"/>
      <c r="C97" s="15"/>
      <c r="D97" s="15"/>
      <c r="E97" s="15"/>
      <c r="F97" s="15"/>
      <c r="G97" s="15"/>
      <c r="H97" s="15"/>
      <c r="I97" s="15"/>
      <c r="J97" s="15"/>
      <c r="K97" s="15"/>
      <c r="L97" s="15"/>
      <c r="M97" s="15"/>
      <c r="N97" s="15"/>
      <c r="O97" s="15"/>
      <c r="P97" s="15"/>
      <c r="Q97" s="15"/>
      <c r="R97" s="15"/>
      <c r="S97" s="15"/>
    </row>
    <row r="98" spans="1:19" x14ac:dyDescent="0.25">
      <c r="A98" s="7"/>
      <c r="B98" s="15"/>
      <c r="C98" s="15"/>
      <c r="D98" s="15"/>
      <c r="E98" s="15"/>
      <c r="F98" s="15"/>
      <c r="G98" s="15"/>
      <c r="H98" s="15"/>
      <c r="I98" s="15"/>
      <c r="J98" s="15"/>
      <c r="K98" s="15"/>
      <c r="L98" s="15"/>
      <c r="M98" s="15"/>
      <c r="N98" s="15"/>
      <c r="O98" s="15"/>
      <c r="P98" s="15"/>
      <c r="Q98" s="15"/>
      <c r="R98" s="15"/>
      <c r="S98" s="15"/>
    </row>
    <row r="99" spans="1:19" x14ac:dyDescent="0.25">
      <c r="A99" s="7"/>
      <c r="B99" s="15"/>
      <c r="C99" s="15"/>
      <c r="D99" s="15"/>
      <c r="E99" s="15"/>
      <c r="F99" s="15"/>
      <c r="G99" s="15"/>
      <c r="H99" s="15"/>
      <c r="I99" s="15"/>
      <c r="J99" s="15"/>
      <c r="K99" s="15"/>
      <c r="L99" s="15"/>
      <c r="M99" s="15"/>
      <c r="N99" s="15"/>
      <c r="O99" s="15"/>
      <c r="P99" s="15"/>
      <c r="Q99" s="15"/>
      <c r="R99" s="15"/>
      <c r="S99" s="15"/>
    </row>
    <row r="100" spans="1:19" x14ac:dyDescent="0.25">
      <c r="A100" s="7"/>
      <c r="B100" s="15"/>
      <c r="C100" s="15"/>
      <c r="D100" s="15"/>
      <c r="E100" s="15"/>
      <c r="F100" s="15"/>
      <c r="G100" s="15"/>
      <c r="H100" s="15"/>
      <c r="I100" s="15"/>
      <c r="J100" s="15"/>
      <c r="K100" s="15"/>
      <c r="L100" s="15"/>
      <c r="M100" s="15"/>
      <c r="N100" s="15"/>
      <c r="O100" s="15"/>
      <c r="P100" s="15"/>
      <c r="Q100" s="15"/>
      <c r="R100" s="15"/>
      <c r="S100" s="15"/>
    </row>
    <row r="101" spans="1:19" x14ac:dyDescent="0.25">
      <c r="A101" s="7"/>
      <c r="B101" s="15"/>
      <c r="C101" s="15"/>
      <c r="D101" s="15"/>
      <c r="E101" s="15"/>
      <c r="F101" s="15"/>
      <c r="G101" s="15"/>
      <c r="H101" s="15"/>
      <c r="I101" s="15"/>
      <c r="J101" s="15"/>
      <c r="K101" s="15"/>
      <c r="L101" s="15"/>
      <c r="M101" s="15"/>
      <c r="N101" s="15"/>
      <c r="O101" s="15"/>
      <c r="P101" s="15"/>
      <c r="Q101" s="15"/>
      <c r="R101" s="15"/>
      <c r="S101" s="15"/>
    </row>
    <row r="102" spans="1:19" x14ac:dyDescent="0.25">
      <c r="A102" s="17"/>
      <c r="B102" s="17"/>
      <c r="C102" s="17"/>
      <c r="D102" s="17"/>
      <c r="E102" s="17"/>
      <c r="F102" s="17"/>
      <c r="G102" s="17"/>
      <c r="H102" s="17"/>
      <c r="I102" s="17"/>
      <c r="J102" s="17"/>
      <c r="K102" s="17"/>
      <c r="L102" s="17"/>
      <c r="M102" s="17"/>
      <c r="N102" s="17"/>
      <c r="O102" s="17"/>
      <c r="P102" s="17"/>
      <c r="Q102" s="17"/>
      <c r="R102" s="17"/>
      <c r="S102" s="17"/>
    </row>
    <row r="103" spans="1:19" x14ac:dyDescent="0.25">
      <c r="A103" s="13"/>
      <c r="B103" s="14"/>
      <c r="C103" s="14"/>
      <c r="D103" s="14"/>
      <c r="E103" s="14"/>
      <c r="F103" s="14"/>
      <c r="G103" s="14"/>
      <c r="H103" s="14"/>
      <c r="I103" s="14"/>
      <c r="J103" s="14"/>
      <c r="K103" s="14"/>
      <c r="L103" s="14"/>
      <c r="M103" s="14"/>
      <c r="N103" s="14"/>
      <c r="O103" s="14"/>
      <c r="P103" s="14"/>
      <c r="Q103" s="14"/>
      <c r="R103" s="14"/>
      <c r="S103" s="14"/>
    </row>
    <row r="104" spans="1:19" x14ac:dyDescent="0.25">
      <c r="A104" s="7"/>
      <c r="B104" s="15"/>
      <c r="C104" s="15"/>
      <c r="D104" s="15"/>
      <c r="E104" s="15"/>
      <c r="F104" s="15"/>
      <c r="G104" s="15"/>
      <c r="H104" s="15"/>
      <c r="I104" s="15"/>
      <c r="J104" s="15"/>
      <c r="K104" s="15"/>
      <c r="L104" s="15"/>
      <c r="M104" s="15"/>
      <c r="N104" s="15"/>
      <c r="O104" s="15"/>
      <c r="P104" s="15"/>
      <c r="Q104" s="15"/>
      <c r="R104" s="15"/>
      <c r="S104" s="15"/>
    </row>
    <row r="105" spans="1:19" x14ac:dyDescent="0.25">
      <c r="A105" s="7"/>
      <c r="B105" s="15"/>
      <c r="C105" s="15"/>
      <c r="D105" s="15"/>
      <c r="E105" s="15"/>
      <c r="F105" s="15"/>
      <c r="G105" s="15"/>
      <c r="H105" s="15"/>
      <c r="I105" s="15"/>
      <c r="J105" s="15"/>
      <c r="K105" s="15"/>
      <c r="L105" s="15"/>
      <c r="M105" s="15"/>
      <c r="N105" s="15"/>
      <c r="O105" s="15"/>
      <c r="P105" s="15"/>
      <c r="Q105" s="15"/>
      <c r="R105" s="15"/>
      <c r="S105" s="15"/>
    </row>
    <row r="106" spans="1:19" x14ac:dyDescent="0.25">
      <c r="A106" s="7"/>
      <c r="B106" s="15"/>
      <c r="C106" s="15"/>
      <c r="D106" s="15"/>
      <c r="E106" s="15"/>
      <c r="F106" s="15"/>
      <c r="G106" s="15"/>
      <c r="H106" s="15"/>
      <c r="I106" s="15"/>
      <c r="J106" s="15"/>
      <c r="K106" s="15"/>
      <c r="L106" s="15"/>
      <c r="M106" s="15"/>
      <c r="N106" s="15"/>
      <c r="O106" s="15"/>
      <c r="P106" s="15"/>
      <c r="Q106" s="15"/>
      <c r="R106" s="15"/>
      <c r="S106" s="15"/>
    </row>
    <row r="107" spans="1:19" x14ac:dyDescent="0.25">
      <c r="A107" s="7"/>
      <c r="B107" s="15"/>
      <c r="C107" s="15"/>
      <c r="D107" s="15"/>
      <c r="E107" s="15"/>
      <c r="F107" s="15"/>
      <c r="G107" s="15"/>
      <c r="H107" s="15"/>
      <c r="I107" s="15"/>
      <c r="J107" s="15"/>
      <c r="K107" s="15"/>
      <c r="L107" s="15"/>
      <c r="M107" s="15"/>
      <c r="N107" s="15"/>
      <c r="O107" s="15"/>
      <c r="P107" s="15"/>
      <c r="Q107" s="15"/>
      <c r="R107" s="15"/>
      <c r="S107" s="15"/>
    </row>
    <row r="108" spans="1:19" x14ac:dyDescent="0.25">
      <c r="A108" s="7"/>
      <c r="B108" s="15"/>
      <c r="C108" s="15"/>
      <c r="D108" s="15"/>
      <c r="E108" s="15"/>
      <c r="F108" s="15"/>
      <c r="G108" s="15"/>
      <c r="H108" s="15"/>
      <c r="I108" s="15"/>
      <c r="J108" s="15"/>
      <c r="K108" s="15"/>
      <c r="L108" s="15"/>
      <c r="M108" s="15"/>
      <c r="N108" s="15"/>
      <c r="O108" s="15"/>
      <c r="P108" s="15"/>
      <c r="Q108" s="15"/>
      <c r="R108" s="15"/>
      <c r="S108" s="15"/>
    </row>
    <row r="109" spans="1:19" x14ac:dyDescent="0.25">
      <c r="A109" s="7"/>
      <c r="B109" s="15"/>
      <c r="C109" s="15"/>
      <c r="D109" s="15"/>
      <c r="E109" s="15"/>
      <c r="F109" s="15"/>
      <c r="G109" s="15"/>
      <c r="H109" s="15"/>
      <c r="I109" s="15"/>
      <c r="J109" s="15"/>
      <c r="K109" s="15"/>
      <c r="L109" s="15"/>
      <c r="M109" s="15"/>
      <c r="N109" s="15"/>
      <c r="O109" s="15"/>
      <c r="P109" s="15"/>
      <c r="Q109" s="15"/>
      <c r="R109" s="15"/>
      <c r="S109" s="15"/>
    </row>
    <row r="110" spans="1:19" x14ac:dyDescent="0.25">
      <c r="A110" s="16"/>
      <c r="B110" s="15"/>
      <c r="C110" s="15"/>
      <c r="D110" s="15"/>
      <c r="E110" s="15"/>
      <c r="F110" s="15"/>
      <c r="G110" s="15"/>
      <c r="H110" s="15"/>
      <c r="I110" s="15"/>
      <c r="J110" s="15"/>
      <c r="K110" s="15"/>
      <c r="L110" s="15"/>
      <c r="M110" s="15"/>
      <c r="N110" s="15"/>
      <c r="O110" s="15"/>
      <c r="P110" s="15"/>
      <c r="Q110" s="15"/>
      <c r="R110" s="15"/>
      <c r="S110" s="15"/>
    </row>
    <row r="111" spans="1:19" x14ac:dyDescent="0.25">
      <c r="A111" s="7"/>
      <c r="B111" s="15"/>
      <c r="C111" s="15"/>
      <c r="D111" s="15"/>
      <c r="E111" s="15"/>
      <c r="F111" s="15"/>
      <c r="G111" s="15"/>
      <c r="H111" s="15"/>
      <c r="I111" s="15"/>
      <c r="J111" s="15"/>
      <c r="K111" s="15"/>
      <c r="L111" s="15"/>
      <c r="M111" s="15"/>
      <c r="N111" s="15"/>
      <c r="O111" s="15"/>
      <c r="P111" s="15"/>
      <c r="Q111" s="15"/>
      <c r="R111" s="15"/>
      <c r="S111" s="15"/>
    </row>
    <row r="112" spans="1:19" x14ac:dyDescent="0.25">
      <c r="A112" s="7"/>
      <c r="B112" s="15"/>
      <c r="C112" s="15"/>
      <c r="D112" s="15"/>
      <c r="E112" s="15"/>
      <c r="F112" s="15"/>
      <c r="G112" s="15"/>
      <c r="H112" s="15"/>
      <c r="I112" s="15"/>
      <c r="J112" s="15"/>
      <c r="K112" s="15"/>
      <c r="L112" s="15"/>
      <c r="M112" s="15"/>
      <c r="N112" s="15"/>
      <c r="O112" s="15"/>
      <c r="P112" s="15"/>
      <c r="Q112" s="15"/>
      <c r="R112" s="15"/>
      <c r="S112" s="15"/>
    </row>
    <row r="113" spans="1:19" x14ac:dyDescent="0.25">
      <c r="A113" s="7"/>
      <c r="B113" s="15"/>
      <c r="C113" s="15"/>
      <c r="D113" s="15"/>
      <c r="E113" s="15"/>
      <c r="F113" s="15"/>
      <c r="G113" s="15"/>
      <c r="H113" s="15"/>
      <c r="I113" s="15"/>
      <c r="J113" s="15"/>
      <c r="K113" s="15"/>
      <c r="L113" s="15"/>
      <c r="M113" s="15"/>
      <c r="N113" s="15"/>
      <c r="O113" s="15"/>
      <c r="P113" s="15"/>
      <c r="Q113" s="15"/>
      <c r="R113" s="15"/>
      <c r="S113" s="15"/>
    </row>
    <row r="114" spans="1:19" x14ac:dyDescent="0.25">
      <c r="A114" s="7"/>
      <c r="B114" s="15"/>
      <c r="C114" s="15"/>
      <c r="D114" s="15"/>
      <c r="E114" s="15"/>
      <c r="F114" s="15"/>
      <c r="G114" s="15"/>
      <c r="H114" s="15"/>
      <c r="I114" s="15"/>
      <c r="J114" s="15"/>
      <c r="K114" s="15"/>
      <c r="L114" s="15"/>
      <c r="M114" s="15"/>
      <c r="N114" s="15"/>
      <c r="O114" s="15"/>
      <c r="P114" s="15"/>
      <c r="Q114" s="15"/>
      <c r="R114" s="15"/>
      <c r="S114" s="15"/>
    </row>
    <row r="115" spans="1:19" x14ac:dyDescent="0.25">
      <c r="A115" s="17"/>
      <c r="B115" s="17"/>
      <c r="C115" s="17"/>
      <c r="D115" s="17"/>
      <c r="E115" s="17"/>
      <c r="F115" s="17"/>
      <c r="G115" s="17"/>
      <c r="H115" s="17"/>
      <c r="I115" s="17"/>
      <c r="J115" s="17"/>
      <c r="K115" s="17"/>
      <c r="L115" s="17"/>
      <c r="M115" s="17"/>
      <c r="N115" s="17"/>
      <c r="O115" s="17"/>
      <c r="P115" s="17"/>
      <c r="Q115" s="17"/>
      <c r="R115" s="17"/>
      <c r="S115" s="17"/>
    </row>
    <row r="116" spans="1:19" x14ac:dyDescent="0.25">
      <c r="A116" s="17"/>
      <c r="B116" s="17"/>
      <c r="C116" s="192"/>
      <c r="D116" s="192"/>
      <c r="E116" s="192"/>
      <c r="F116" s="192"/>
      <c r="G116" s="192"/>
      <c r="H116" s="192"/>
      <c r="I116" s="192"/>
      <c r="J116" s="192"/>
      <c r="K116" s="192"/>
      <c r="L116" s="192"/>
      <c r="M116" s="192"/>
      <c r="N116" s="192"/>
      <c r="O116" s="192"/>
      <c r="P116" s="192"/>
      <c r="Q116" s="192"/>
      <c r="R116" s="192"/>
      <c r="S116" s="192"/>
    </row>
    <row r="117" spans="1:19" x14ac:dyDescent="0.25">
      <c r="A117" s="17"/>
      <c r="B117" s="17"/>
      <c r="C117" s="192"/>
      <c r="D117" s="192"/>
      <c r="E117" s="192"/>
      <c r="F117" s="192"/>
      <c r="G117" s="192"/>
      <c r="H117" s="192"/>
      <c r="I117" s="192"/>
      <c r="J117" s="192"/>
      <c r="K117" s="192"/>
      <c r="L117" s="192"/>
      <c r="M117" s="192"/>
      <c r="N117" s="192"/>
      <c r="O117" s="192"/>
      <c r="P117" s="192"/>
      <c r="Q117" s="192"/>
      <c r="R117" s="192"/>
      <c r="S117" s="192"/>
    </row>
    <row r="118" spans="1:19" x14ac:dyDescent="0.25">
      <c r="A118" s="17"/>
      <c r="B118" s="17"/>
      <c r="C118" s="17"/>
      <c r="D118" s="17"/>
      <c r="E118" s="17"/>
      <c r="F118" s="17"/>
      <c r="G118" s="17"/>
      <c r="H118" s="17"/>
      <c r="I118" s="17"/>
      <c r="J118" s="17"/>
      <c r="K118" s="17"/>
      <c r="L118" s="17"/>
      <c r="M118" s="17"/>
      <c r="N118" s="17"/>
      <c r="O118" s="17"/>
      <c r="P118" s="17"/>
      <c r="Q118" s="17"/>
      <c r="R118" s="17"/>
      <c r="S118" s="17"/>
    </row>
    <row r="119" spans="1:19" x14ac:dyDescent="0.25">
      <c r="A119" s="13"/>
      <c r="B119" s="14"/>
      <c r="C119" s="14"/>
      <c r="D119" s="14"/>
      <c r="E119" s="14"/>
      <c r="F119" s="14"/>
      <c r="G119" s="14"/>
      <c r="H119" s="14"/>
      <c r="I119" s="14"/>
      <c r="J119" s="14"/>
      <c r="K119" s="14"/>
      <c r="L119" s="14"/>
      <c r="M119" s="14"/>
      <c r="N119" s="14"/>
      <c r="O119" s="14"/>
      <c r="P119" s="14"/>
      <c r="Q119" s="14"/>
      <c r="R119" s="14"/>
      <c r="S119" s="14"/>
    </row>
    <row r="120" spans="1:19" x14ac:dyDescent="0.25">
      <c r="A120" s="7"/>
      <c r="B120" s="15"/>
      <c r="C120" s="15"/>
      <c r="D120" s="15"/>
      <c r="E120" s="15"/>
      <c r="F120" s="15"/>
      <c r="G120" s="15"/>
      <c r="H120" s="15"/>
      <c r="I120" s="15"/>
      <c r="J120" s="15"/>
      <c r="K120" s="15"/>
      <c r="L120" s="15"/>
      <c r="M120" s="15"/>
      <c r="N120" s="15"/>
      <c r="O120" s="15"/>
      <c r="P120" s="15"/>
      <c r="Q120" s="15"/>
      <c r="R120" s="15"/>
      <c r="S120" s="15"/>
    </row>
    <row r="121" spans="1:19" x14ac:dyDescent="0.25">
      <c r="A121" s="7"/>
      <c r="B121" s="15"/>
      <c r="C121" s="15"/>
      <c r="D121" s="15"/>
      <c r="E121" s="15"/>
      <c r="F121" s="15"/>
      <c r="G121" s="15"/>
      <c r="H121" s="15"/>
      <c r="I121" s="15"/>
      <c r="J121" s="15"/>
      <c r="K121" s="15"/>
      <c r="L121" s="15"/>
      <c r="M121" s="15"/>
      <c r="N121" s="15"/>
      <c r="O121" s="15"/>
      <c r="P121" s="15"/>
      <c r="Q121" s="15"/>
      <c r="R121" s="15"/>
      <c r="S121" s="15"/>
    </row>
    <row r="122" spans="1:19" x14ac:dyDescent="0.25">
      <c r="A122" s="7"/>
      <c r="B122" s="15"/>
      <c r="C122" s="15"/>
      <c r="D122" s="15"/>
      <c r="E122" s="15"/>
      <c r="F122" s="15"/>
      <c r="G122" s="15"/>
      <c r="H122" s="15"/>
      <c r="I122" s="15"/>
      <c r="J122" s="15"/>
      <c r="K122" s="15"/>
      <c r="L122" s="15"/>
      <c r="M122" s="15"/>
      <c r="N122" s="15"/>
      <c r="O122" s="15"/>
      <c r="P122" s="15"/>
      <c r="Q122" s="15"/>
      <c r="R122" s="15"/>
      <c r="S122" s="15"/>
    </row>
    <row r="123" spans="1:19" x14ac:dyDescent="0.25">
      <c r="A123" s="7"/>
      <c r="B123" s="15"/>
      <c r="C123" s="15"/>
      <c r="D123" s="15"/>
      <c r="E123" s="15"/>
      <c r="F123" s="15"/>
      <c r="G123" s="15"/>
      <c r="H123" s="15"/>
      <c r="I123" s="15"/>
      <c r="J123" s="15"/>
      <c r="K123" s="15"/>
      <c r="L123" s="15"/>
      <c r="M123" s="15"/>
      <c r="N123" s="15"/>
      <c r="O123" s="15"/>
      <c r="P123" s="15"/>
      <c r="Q123" s="15"/>
      <c r="R123" s="15"/>
      <c r="S123" s="15"/>
    </row>
    <row r="124" spans="1:19" x14ac:dyDescent="0.25">
      <c r="A124" s="7"/>
      <c r="B124" s="15"/>
      <c r="C124" s="15"/>
      <c r="D124" s="15"/>
      <c r="E124" s="15"/>
      <c r="F124" s="15"/>
      <c r="G124" s="15"/>
      <c r="H124" s="15"/>
      <c r="I124" s="15"/>
      <c r="J124" s="15"/>
      <c r="K124" s="15"/>
      <c r="L124" s="15"/>
      <c r="M124" s="15"/>
      <c r="N124" s="15"/>
      <c r="O124" s="15"/>
      <c r="P124" s="15"/>
      <c r="Q124" s="15"/>
      <c r="R124" s="15"/>
      <c r="S124" s="15"/>
    </row>
    <row r="125" spans="1:19" x14ac:dyDescent="0.25">
      <c r="A125" s="7"/>
      <c r="B125" s="15"/>
      <c r="C125" s="15"/>
      <c r="D125" s="15"/>
      <c r="E125" s="15"/>
      <c r="F125" s="15"/>
      <c r="G125" s="15"/>
      <c r="H125" s="15"/>
      <c r="I125" s="15"/>
      <c r="J125" s="15"/>
      <c r="K125" s="15"/>
      <c r="L125" s="15"/>
      <c r="M125" s="15"/>
      <c r="N125" s="15"/>
      <c r="O125" s="15"/>
      <c r="P125" s="15"/>
      <c r="Q125" s="15"/>
      <c r="R125" s="15"/>
      <c r="S125" s="15"/>
    </row>
    <row r="126" spans="1:19" x14ac:dyDescent="0.25">
      <c r="A126" s="16"/>
      <c r="B126" s="15"/>
      <c r="C126" s="15"/>
      <c r="D126" s="15"/>
      <c r="E126" s="15"/>
      <c r="F126" s="15"/>
      <c r="G126" s="15"/>
      <c r="H126" s="15"/>
      <c r="I126" s="15"/>
      <c r="J126" s="15"/>
      <c r="K126" s="15"/>
      <c r="L126" s="15"/>
      <c r="M126" s="15"/>
      <c r="N126" s="15"/>
      <c r="O126" s="15"/>
      <c r="P126" s="15"/>
      <c r="Q126" s="15"/>
      <c r="R126" s="15"/>
      <c r="S126" s="15"/>
    </row>
    <row r="127" spans="1:19" x14ac:dyDescent="0.25">
      <c r="A127" s="7"/>
      <c r="B127" s="15"/>
      <c r="C127" s="15"/>
      <c r="D127" s="15"/>
      <c r="E127" s="15"/>
      <c r="F127" s="15"/>
      <c r="G127" s="15"/>
      <c r="H127" s="15"/>
      <c r="I127" s="15"/>
      <c r="J127" s="15"/>
      <c r="K127" s="15"/>
      <c r="L127" s="15"/>
      <c r="M127" s="15"/>
      <c r="N127" s="15"/>
      <c r="O127" s="15"/>
      <c r="P127" s="15"/>
      <c r="Q127" s="15"/>
      <c r="R127" s="15"/>
      <c r="S127" s="15"/>
    </row>
    <row r="128" spans="1:19" x14ac:dyDescent="0.25">
      <c r="A128" s="7"/>
      <c r="B128" s="15"/>
      <c r="C128" s="15"/>
      <c r="D128" s="15"/>
      <c r="E128" s="15"/>
      <c r="F128" s="15"/>
      <c r="G128" s="15"/>
      <c r="H128" s="15"/>
      <c r="I128" s="15"/>
      <c r="J128" s="15"/>
      <c r="K128" s="15"/>
      <c r="L128" s="15"/>
      <c r="M128" s="15"/>
      <c r="N128" s="15"/>
      <c r="O128" s="15"/>
      <c r="P128" s="15"/>
      <c r="Q128" s="15"/>
      <c r="R128" s="15"/>
      <c r="S128" s="15"/>
    </row>
    <row r="129" spans="1:19" x14ac:dyDescent="0.25">
      <c r="A129" s="7"/>
      <c r="B129" s="15"/>
      <c r="C129" s="15"/>
      <c r="D129" s="15"/>
      <c r="E129" s="15"/>
      <c r="F129" s="15"/>
      <c r="G129" s="15"/>
      <c r="H129" s="15"/>
      <c r="I129" s="15"/>
      <c r="J129" s="15"/>
      <c r="K129" s="15"/>
      <c r="L129" s="15"/>
      <c r="M129" s="15"/>
      <c r="N129" s="15"/>
      <c r="O129" s="15"/>
      <c r="P129" s="15"/>
      <c r="Q129" s="15"/>
      <c r="R129" s="15"/>
      <c r="S129" s="15"/>
    </row>
    <row r="130" spans="1:19" x14ac:dyDescent="0.25">
      <c r="A130" s="7"/>
      <c r="B130" s="15"/>
      <c r="C130" s="15"/>
      <c r="D130" s="15"/>
      <c r="E130" s="15"/>
      <c r="F130" s="15"/>
      <c r="G130" s="15"/>
      <c r="H130" s="15"/>
      <c r="I130" s="15"/>
      <c r="J130" s="15"/>
      <c r="K130" s="15"/>
      <c r="L130" s="15"/>
      <c r="M130" s="15"/>
      <c r="N130" s="15"/>
      <c r="O130" s="15"/>
      <c r="P130" s="15"/>
      <c r="Q130" s="15"/>
      <c r="R130" s="15"/>
      <c r="S130" s="15"/>
    </row>
    <row r="131" spans="1:19" x14ac:dyDescent="0.25">
      <c r="A131" s="17"/>
      <c r="B131" s="17"/>
      <c r="C131" s="17"/>
      <c r="D131" s="17"/>
      <c r="E131" s="17"/>
      <c r="F131" s="17"/>
      <c r="G131" s="17"/>
      <c r="H131" s="17"/>
      <c r="I131" s="17"/>
      <c r="J131" s="17"/>
      <c r="K131" s="17"/>
      <c r="L131" s="17"/>
      <c r="M131" s="17"/>
      <c r="N131" s="17"/>
      <c r="O131" s="17"/>
      <c r="P131" s="17"/>
      <c r="Q131" s="17"/>
      <c r="R131" s="17"/>
      <c r="S131" s="17"/>
    </row>
    <row r="132" spans="1:19" x14ac:dyDescent="0.25">
      <c r="A132" s="13"/>
      <c r="B132" s="14"/>
      <c r="C132" s="14"/>
      <c r="D132" s="14"/>
      <c r="E132" s="14"/>
      <c r="F132" s="14"/>
      <c r="G132" s="14"/>
      <c r="H132" s="14"/>
      <c r="I132" s="14"/>
      <c r="J132" s="14"/>
      <c r="K132" s="14"/>
      <c r="L132" s="14"/>
      <c r="M132" s="14"/>
      <c r="N132" s="14"/>
      <c r="O132" s="14"/>
      <c r="P132" s="14"/>
      <c r="Q132" s="14"/>
      <c r="R132" s="14"/>
      <c r="S132" s="14"/>
    </row>
    <row r="133" spans="1:19" x14ac:dyDescent="0.25">
      <c r="A133" s="7"/>
      <c r="B133" s="15"/>
      <c r="C133" s="15"/>
      <c r="D133" s="15"/>
      <c r="E133" s="15"/>
      <c r="F133" s="15"/>
      <c r="G133" s="15"/>
      <c r="H133" s="15"/>
      <c r="I133" s="15"/>
      <c r="J133" s="15"/>
      <c r="K133" s="15"/>
      <c r="L133" s="15"/>
      <c r="M133" s="15"/>
      <c r="N133" s="15"/>
      <c r="O133" s="15"/>
      <c r="P133" s="15"/>
      <c r="Q133" s="15"/>
      <c r="R133" s="15"/>
      <c r="S133" s="15"/>
    </row>
    <row r="134" spans="1:19" x14ac:dyDescent="0.25">
      <c r="A134" s="7"/>
      <c r="B134" s="15"/>
      <c r="C134" s="15"/>
      <c r="D134" s="15"/>
      <c r="E134" s="15"/>
      <c r="F134" s="15"/>
      <c r="G134" s="15"/>
      <c r="H134" s="15"/>
      <c r="I134" s="15"/>
      <c r="J134" s="15"/>
      <c r="K134" s="15"/>
      <c r="L134" s="15"/>
      <c r="M134" s="15"/>
      <c r="N134" s="15"/>
      <c r="O134" s="15"/>
      <c r="P134" s="15"/>
      <c r="Q134" s="15"/>
      <c r="R134" s="15"/>
      <c r="S134" s="15"/>
    </row>
    <row r="135" spans="1:19" x14ac:dyDescent="0.25">
      <c r="A135" s="7"/>
      <c r="B135" s="15"/>
      <c r="C135" s="15"/>
      <c r="D135" s="15"/>
      <c r="E135" s="15"/>
      <c r="F135" s="15"/>
      <c r="G135" s="15"/>
      <c r="H135" s="15"/>
      <c r="I135" s="15"/>
      <c r="J135" s="15"/>
      <c r="K135" s="15"/>
      <c r="L135" s="15"/>
      <c r="M135" s="15"/>
      <c r="N135" s="15"/>
      <c r="O135" s="15"/>
      <c r="P135" s="15"/>
      <c r="Q135" s="15"/>
      <c r="R135" s="15"/>
      <c r="S135" s="15"/>
    </row>
    <row r="136" spans="1:19" x14ac:dyDescent="0.25">
      <c r="A136" s="7"/>
      <c r="B136" s="15"/>
      <c r="C136" s="15"/>
      <c r="D136" s="15"/>
      <c r="E136" s="15"/>
      <c r="F136" s="15"/>
      <c r="G136" s="15"/>
      <c r="H136" s="15"/>
      <c r="I136" s="15"/>
      <c r="J136" s="15"/>
      <c r="K136" s="15"/>
      <c r="L136" s="15"/>
      <c r="M136" s="15"/>
      <c r="N136" s="15"/>
      <c r="O136" s="15"/>
      <c r="P136" s="15"/>
      <c r="Q136" s="15"/>
      <c r="R136" s="15"/>
      <c r="S136" s="15"/>
    </row>
    <row r="137" spans="1:19" x14ac:dyDescent="0.25">
      <c r="A137" s="7"/>
      <c r="B137" s="15"/>
      <c r="C137" s="15"/>
      <c r="D137" s="15"/>
      <c r="E137" s="15"/>
      <c r="F137" s="15"/>
      <c r="G137" s="15"/>
      <c r="H137" s="15"/>
      <c r="I137" s="15"/>
      <c r="J137" s="15"/>
      <c r="K137" s="15"/>
      <c r="L137" s="15"/>
      <c r="M137" s="15"/>
      <c r="N137" s="15"/>
      <c r="O137" s="15"/>
      <c r="P137" s="15"/>
      <c r="Q137" s="15"/>
      <c r="R137" s="15"/>
      <c r="S137" s="15"/>
    </row>
    <row r="138" spans="1:19" x14ac:dyDescent="0.25">
      <c r="A138" s="7"/>
      <c r="B138" s="15"/>
      <c r="C138" s="15"/>
      <c r="D138" s="15"/>
      <c r="E138" s="15"/>
      <c r="F138" s="15"/>
      <c r="G138" s="15"/>
      <c r="H138" s="15"/>
      <c r="I138" s="15"/>
      <c r="J138" s="15"/>
      <c r="K138" s="15"/>
      <c r="L138" s="15"/>
      <c r="M138" s="15"/>
      <c r="N138" s="15"/>
      <c r="O138" s="15"/>
      <c r="P138" s="15"/>
      <c r="Q138" s="15"/>
      <c r="R138" s="15"/>
      <c r="S138" s="15"/>
    </row>
    <row r="139" spans="1:19" x14ac:dyDescent="0.25">
      <c r="A139" s="16"/>
      <c r="B139" s="15"/>
      <c r="C139" s="15"/>
      <c r="D139" s="15"/>
      <c r="E139" s="15"/>
      <c r="F139" s="15"/>
      <c r="G139" s="15"/>
      <c r="H139" s="15"/>
      <c r="I139" s="15"/>
      <c r="J139" s="15"/>
      <c r="K139" s="15"/>
      <c r="L139" s="15"/>
      <c r="M139" s="15"/>
      <c r="N139" s="15"/>
      <c r="O139" s="15"/>
      <c r="P139" s="15"/>
      <c r="Q139" s="15"/>
      <c r="R139" s="15"/>
      <c r="S139" s="15"/>
    </row>
    <row r="140" spans="1:19" x14ac:dyDescent="0.25">
      <c r="A140" s="7"/>
      <c r="B140" s="15"/>
      <c r="C140" s="15"/>
      <c r="D140" s="15"/>
      <c r="E140" s="15"/>
      <c r="F140" s="15"/>
      <c r="G140" s="15"/>
      <c r="H140" s="15"/>
      <c r="I140" s="15"/>
      <c r="J140" s="15"/>
      <c r="K140" s="15"/>
      <c r="L140" s="15"/>
      <c r="M140" s="15"/>
      <c r="N140" s="15"/>
      <c r="O140" s="15"/>
      <c r="P140" s="15"/>
      <c r="Q140" s="15"/>
      <c r="R140" s="15"/>
      <c r="S140" s="15"/>
    </row>
    <row r="141" spans="1:19" x14ac:dyDescent="0.25">
      <c r="A141" s="7"/>
      <c r="B141" s="15"/>
      <c r="C141" s="15"/>
      <c r="D141" s="15"/>
      <c r="E141" s="15"/>
      <c r="F141" s="15"/>
      <c r="G141" s="15"/>
      <c r="H141" s="15"/>
      <c r="I141" s="15"/>
      <c r="J141" s="15"/>
      <c r="K141" s="15"/>
      <c r="L141" s="15"/>
      <c r="M141" s="15"/>
      <c r="N141" s="15"/>
      <c r="O141" s="15"/>
      <c r="P141" s="15"/>
      <c r="Q141" s="15"/>
      <c r="R141" s="15"/>
      <c r="S141" s="15"/>
    </row>
    <row r="142" spans="1:19" x14ac:dyDescent="0.25">
      <c r="A142" s="7"/>
      <c r="B142" s="15"/>
      <c r="C142" s="15"/>
      <c r="D142" s="15"/>
      <c r="E142" s="15"/>
      <c r="F142" s="15"/>
      <c r="G142" s="15"/>
      <c r="H142" s="15"/>
      <c r="I142" s="15"/>
      <c r="J142" s="15"/>
      <c r="K142" s="15"/>
      <c r="L142" s="15"/>
      <c r="M142" s="15"/>
      <c r="N142" s="15"/>
      <c r="O142" s="15"/>
      <c r="P142" s="15"/>
      <c r="Q142" s="15"/>
      <c r="R142" s="15"/>
      <c r="S142" s="15"/>
    </row>
    <row r="143" spans="1:19" x14ac:dyDescent="0.25">
      <c r="A143" s="7"/>
      <c r="B143" s="15"/>
      <c r="C143" s="15"/>
      <c r="D143" s="15"/>
      <c r="E143" s="15"/>
      <c r="F143" s="15"/>
      <c r="G143" s="15"/>
      <c r="H143" s="15"/>
      <c r="I143" s="15"/>
      <c r="J143" s="15"/>
      <c r="K143" s="15"/>
      <c r="L143" s="15"/>
      <c r="M143" s="15"/>
      <c r="N143" s="15"/>
      <c r="O143" s="15"/>
      <c r="P143" s="15"/>
      <c r="Q143" s="15"/>
      <c r="R143" s="15"/>
      <c r="S143" s="15"/>
    </row>
    <row r="145" spans="1:2" x14ac:dyDescent="0.25">
      <c r="B145" s="33"/>
    </row>
    <row r="146" spans="1:2" x14ac:dyDescent="0.25">
      <c r="A146" s="7"/>
    </row>
    <row r="147" spans="1:2" x14ac:dyDescent="0.25">
      <c r="A147" s="7"/>
    </row>
    <row r="148" spans="1:2" x14ac:dyDescent="0.25">
      <c r="A148" s="7"/>
    </row>
    <row r="149" spans="1:2" x14ac:dyDescent="0.25">
      <c r="A149" s="7"/>
    </row>
    <row r="150" spans="1:2" x14ac:dyDescent="0.25">
      <c r="A150" s="7"/>
    </row>
    <row r="151" spans="1:2" x14ac:dyDescent="0.25">
      <c r="A151" s="7"/>
    </row>
  </sheetData>
  <customSheetViews>
    <customSheetView guid="{2EBEE12D-1162-41CE-8E5A-0AE92F6FE6DD}" scale="85" showPageBreaks="1" fitToPage="1" topLeftCell="A41">
      <selection activeCell="D56" sqref="B9:D56"/>
      <pageMargins left="0.7" right="0.7" top="0.75" bottom="0.75" header="0.3" footer="0.3"/>
      <pageSetup paperSize="5" scale="49" fitToHeight="0" orientation="landscape" r:id="rId1"/>
    </customSheetView>
    <customSheetView guid="{E7D20623-3225-4C5F-AFC3-E3874E7AA2E7}" scale="85" showPageBreaks="1" fitToPage="1" printArea="1" topLeftCell="A22">
      <selection activeCell="C69" sqref="C69"/>
      <pageMargins left="0.7" right="0.7" top="0.75" bottom="0.75" header="0.3" footer="0.3"/>
      <pageSetup paperSize="5" scale="44" fitToHeight="0" orientation="portrait" r:id="rId2"/>
    </customSheetView>
    <customSheetView guid="{11E7AAA8-EFF1-4161-9477-B01069D7A9DD}" scale="85" fitToPage="1">
      <selection activeCell="B32" sqref="B32"/>
      <pageMargins left="0.7" right="0.7" top="0.75" bottom="0.75" header="0.3" footer="0.3"/>
      <pageSetup paperSize="5" scale="53" fitToHeight="0" orientation="landscape" r:id="rId3"/>
    </customSheetView>
    <customSheetView guid="{ED8F2B42-E931-4415-B8B7-A24BFA7AF5F7}" scale="85" fitToPage="1">
      <selection activeCell="E4" sqref="E4"/>
      <pageMargins left="0.7" right="0.7" top="0.75" bottom="0.75" header="0.3" footer="0.3"/>
      <pageSetup paperSize="5" scale="53" fitToHeight="0" orientation="landscape" r:id="rId4"/>
    </customSheetView>
    <customSheetView guid="{3510774F-9389-4C97-93CB-0671CE2E305E}" scale="85" fitToPage="1">
      <selection activeCell="C36" sqref="C36"/>
      <pageMargins left="0.7" right="0.7" top="0.75" bottom="0.75" header="0.3" footer="0.3"/>
      <pageSetup paperSize="5" scale="53" fitToHeight="0" orientation="landscape" r:id="rId5"/>
    </customSheetView>
    <customSheetView guid="{BC479B3D-C805-4D30-A4C1-163BA09CB514}" showPageBreaks="1" showGridLines="0" fitToPage="1" printArea="1">
      <selection activeCell="G9" sqref="G9"/>
      <pageMargins left="0.7" right="0.7" top="0.75" bottom="0.75" header="0.3" footer="0.3"/>
      <pageSetup scale="60" fitToHeight="0" orientation="landscape" r:id="rId6"/>
    </customSheetView>
  </customSheetViews>
  <mergeCells count="7">
    <mergeCell ref="A1:F1"/>
    <mergeCell ref="C87:S88"/>
    <mergeCell ref="C116:S117"/>
    <mergeCell ref="A3:A4"/>
    <mergeCell ref="A6:D6"/>
    <mergeCell ref="B3:B4"/>
    <mergeCell ref="C3:C4"/>
  </mergeCells>
  <pageMargins left="0.7" right="0.7" top="0.75" bottom="0.75" header="0.3" footer="0.3"/>
  <pageSetup scale="60" fitToHeight="0" orientation="landscape"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L130"/>
  <sheetViews>
    <sheetView showGridLines="0" zoomScale="90" zoomScaleNormal="90" workbookViewId="0">
      <selection sqref="A1:F1"/>
    </sheetView>
  </sheetViews>
  <sheetFormatPr defaultRowHeight="15" x14ac:dyDescent="0.25"/>
  <cols>
    <col min="1" max="1" width="25.7109375" customWidth="1"/>
    <col min="2" max="7" width="29.7109375" customWidth="1"/>
    <col min="8" max="8" width="22" bestFit="1" customWidth="1"/>
    <col min="9" max="9" width="29.42578125" bestFit="1" customWidth="1"/>
    <col min="10" max="10" width="15" bestFit="1" customWidth="1"/>
    <col min="11" max="11" width="4" customWidth="1"/>
    <col min="12" max="12" width="19.28515625" bestFit="1" customWidth="1"/>
    <col min="13" max="13" width="19.7109375" bestFit="1" customWidth="1"/>
    <col min="14" max="14" width="22" bestFit="1" customWidth="1"/>
    <col min="15" max="15" width="29.42578125" bestFit="1" customWidth="1"/>
    <col min="16" max="16" width="15" bestFit="1" customWidth="1"/>
    <col min="17" max="17" width="14" bestFit="1" customWidth="1"/>
    <col min="18" max="18" width="19.28515625" bestFit="1" customWidth="1"/>
    <col min="19" max="19" width="19.7109375" bestFit="1" customWidth="1"/>
    <col min="20" max="20" width="22" bestFit="1" customWidth="1"/>
    <col min="21" max="21" width="29.42578125" bestFit="1" customWidth="1"/>
    <col min="22" max="22" width="15" bestFit="1" customWidth="1"/>
    <col min="23" max="23" width="14" bestFit="1" customWidth="1"/>
    <col min="24" max="24" width="19.28515625" bestFit="1" customWidth="1"/>
    <col min="25" max="25" width="19.7109375" bestFit="1" customWidth="1"/>
    <col min="26" max="26" width="22" bestFit="1" customWidth="1"/>
    <col min="27" max="27" width="29.42578125" bestFit="1" customWidth="1"/>
    <col min="28" max="28" width="15" bestFit="1" customWidth="1"/>
    <col min="29" max="29" width="14" bestFit="1" customWidth="1"/>
    <col min="30" max="30" width="19.28515625" bestFit="1" customWidth="1"/>
    <col min="31" max="31" width="19.7109375" bestFit="1" customWidth="1"/>
    <col min="32" max="32" width="22" bestFit="1" customWidth="1"/>
    <col min="33" max="33" width="29.42578125" bestFit="1" customWidth="1"/>
    <col min="34" max="34" width="15" bestFit="1" customWidth="1"/>
    <col min="35" max="35" width="14" bestFit="1" customWidth="1"/>
    <col min="36" max="36" width="19.28515625" bestFit="1" customWidth="1"/>
    <col min="37" max="37" width="19.7109375" bestFit="1" customWidth="1"/>
    <col min="38" max="38" width="22" bestFit="1" customWidth="1"/>
    <col min="39" max="39" width="29.42578125" bestFit="1" customWidth="1"/>
    <col min="40" max="40" width="15" bestFit="1" customWidth="1"/>
    <col min="41" max="41" width="14" bestFit="1" customWidth="1"/>
    <col min="42" max="42" width="19.28515625" bestFit="1" customWidth="1"/>
    <col min="43" max="43" width="19.7109375" bestFit="1" customWidth="1"/>
    <col min="44" max="44" width="22" bestFit="1" customWidth="1"/>
    <col min="45" max="45" width="29.42578125" bestFit="1" customWidth="1"/>
    <col min="46" max="46" width="15" bestFit="1" customWidth="1"/>
    <col min="47" max="47" width="14" bestFit="1" customWidth="1"/>
    <col min="48" max="48" width="19.28515625" bestFit="1" customWidth="1"/>
    <col min="49" max="49" width="19.7109375" bestFit="1" customWidth="1"/>
    <col min="50" max="50" width="22" bestFit="1" customWidth="1"/>
    <col min="51" max="51" width="29.42578125" bestFit="1" customWidth="1"/>
    <col min="52" max="52" width="15" bestFit="1" customWidth="1"/>
    <col min="53" max="53" width="14" bestFit="1" customWidth="1"/>
    <col min="54" max="54" width="19.28515625" bestFit="1" customWidth="1"/>
    <col min="55" max="55" width="19.7109375" bestFit="1" customWidth="1"/>
    <col min="56" max="56" width="22" bestFit="1" customWidth="1"/>
    <col min="57" max="57" width="29.42578125" bestFit="1" customWidth="1"/>
    <col min="58" max="58" width="15" bestFit="1" customWidth="1"/>
    <col min="59" max="59" width="14" bestFit="1" customWidth="1"/>
    <col min="60" max="60" width="19.28515625" bestFit="1" customWidth="1"/>
    <col min="61" max="61" width="19.7109375" bestFit="1" customWidth="1"/>
  </cols>
  <sheetData>
    <row r="1" spans="1:12" ht="38.25" customHeight="1" thickBot="1" x14ac:dyDescent="0.3">
      <c r="A1" s="189" t="s">
        <v>151</v>
      </c>
      <c r="B1" s="190"/>
      <c r="C1" s="190"/>
      <c r="D1" s="190"/>
      <c r="E1" s="190"/>
      <c r="F1" s="191"/>
      <c r="G1" s="82"/>
      <c r="H1" s="82"/>
      <c r="I1" s="78"/>
      <c r="J1" s="78"/>
      <c r="K1" s="78"/>
      <c r="L1" s="78"/>
    </row>
    <row r="2" spans="1:12" ht="18" customHeight="1" thickBot="1" x14ac:dyDescent="0.3"/>
    <row r="3" spans="1:12" x14ac:dyDescent="0.25">
      <c r="A3" s="185" t="str">
        <f>'Service Metrics (items 1-6)'!A3</f>
        <v>Railroad: CPRS</v>
      </c>
      <c r="B3" s="177" t="str">
        <f>'Service Metrics (items 1-6)'!B3:B4</f>
        <v>Year: 2016</v>
      </c>
      <c r="C3" s="177" t="str">
        <f>'Service Metrics (items 1-6)'!C3:C4</f>
        <v>Reporting Week: 4</v>
      </c>
      <c r="D3" s="64" t="s">
        <v>96</v>
      </c>
      <c r="E3" s="51">
        <f>'Service Metrics (items 1-6)'!E3+1</f>
        <v>42387</v>
      </c>
      <c r="F3" s="38"/>
      <c r="G3" s="38"/>
      <c r="H3" s="44"/>
      <c r="I3" s="44"/>
      <c r="J3" s="38"/>
      <c r="K3" s="3"/>
      <c r="L3" s="63"/>
    </row>
    <row r="4" spans="1:12" ht="15.75" thickBot="1" x14ac:dyDescent="0.3">
      <c r="A4" s="186"/>
      <c r="B4" s="196"/>
      <c r="C4" s="178"/>
      <c r="D4" s="65" t="s">
        <v>107</v>
      </c>
      <c r="E4" s="52">
        <f>'Service Metrics (items 1-6)'!E4+1</f>
        <v>42393</v>
      </c>
      <c r="F4" s="38"/>
      <c r="G4" s="38"/>
      <c r="H4" s="44"/>
      <c r="I4" s="44"/>
      <c r="J4" s="38"/>
      <c r="K4" s="3"/>
      <c r="L4" s="63"/>
    </row>
    <row r="5" spans="1:12" ht="15.75" thickBot="1" x14ac:dyDescent="0.3"/>
    <row r="6" spans="1:12" s="35" customFormat="1" ht="48.75" customHeight="1" thickBot="1" x14ac:dyDescent="0.3">
      <c r="A6" s="193" t="s">
        <v>134</v>
      </c>
      <c r="B6" s="194"/>
      <c r="C6" s="194"/>
      <c r="D6" s="194"/>
      <c r="E6" s="194"/>
      <c r="F6" s="194"/>
      <c r="G6" s="197"/>
    </row>
    <row r="7" spans="1:12" ht="15.75" thickBot="1" x14ac:dyDescent="0.3"/>
    <row r="8" spans="1:12" ht="45.75" thickBot="1" x14ac:dyDescent="0.3">
      <c r="A8" s="21" t="s">
        <v>89</v>
      </c>
      <c r="B8" s="22" t="s">
        <v>111</v>
      </c>
      <c r="C8" s="22" t="s">
        <v>126</v>
      </c>
      <c r="D8" s="22" t="s">
        <v>125</v>
      </c>
      <c r="E8" s="22" t="s">
        <v>97</v>
      </c>
      <c r="F8" s="22" t="s">
        <v>132</v>
      </c>
      <c r="G8" s="23" t="s">
        <v>133</v>
      </c>
    </row>
    <row r="9" spans="1:12" x14ac:dyDescent="0.25">
      <c r="A9" s="10" t="s">
        <v>26</v>
      </c>
      <c r="B9" s="164"/>
      <c r="C9" s="170"/>
      <c r="D9" s="164"/>
      <c r="E9" s="164"/>
      <c r="F9" s="164"/>
      <c r="G9" s="164"/>
    </row>
    <row r="10" spans="1:12" x14ac:dyDescent="0.25">
      <c r="A10" s="6" t="s">
        <v>27</v>
      </c>
      <c r="B10" s="165"/>
      <c r="C10" s="171"/>
      <c r="D10" s="165"/>
      <c r="E10" s="165"/>
      <c r="F10" s="165"/>
      <c r="G10" s="165"/>
    </row>
    <row r="11" spans="1:12" x14ac:dyDescent="0.25">
      <c r="A11" s="11" t="s">
        <v>30</v>
      </c>
      <c r="B11" s="166"/>
      <c r="C11" s="172"/>
      <c r="D11" s="166"/>
      <c r="E11" s="169"/>
      <c r="F11" s="169"/>
      <c r="G11" s="169"/>
    </row>
    <row r="12" spans="1:12" x14ac:dyDescent="0.25">
      <c r="A12" s="6" t="s">
        <v>28</v>
      </c>
      <c r="B12" s="165"/>
      <c r="C12" s="171"/>
      <c r="D12" s="165"/>
      <c r="E12" s="165"/>
      <c r="F12" s="165"/>
      <c r="G12" s="165"/>
    </row>
    <row r="13" spans="1:12" x14ac:dyDescent="0.25">
      <c r="A13" s="11" t="s">
        <v>29</v>
      </c>
      <c r="B13" s="166"/>
      <c r="C13" s="172"/>
      <c r="D13" s="166"/>
      <c r="E13" s="169"/>
      <c r="F13" s="169"/>
      <c r="G13" s="169"/>
    </row>
    <row r="14" spans="1:12" x14ac:dyDescent="0.25">
      <c r="A14" s="6" t="s">
        <v>31</v>
      </c>
      <c r="B14" s="165"/>
      <c r="C14" s="171"/>
      <c r="D14" s="165"/>
      <c r="E14" s="165"/>
      <c r="F14" s="165"/>
      <c r="G14" s="165"/>
    </row>
    <row r="15" spans="1:12" x14ac:dyDescent="0.25">
      <c r="A15" s="11" t="s">
        <v>32</v>
      </c>
      <c r="B15" s="166"/>
      <c r="C15" s="172"/>
      <c r="D15" s="166"/>
      <c r="E15" s="169"/>
      <c r="F15" s="169"/>
      <c r="G15" s="169"/>
    </row>
    <row r="16" spans="1:12" x14ac:dyDescent="0.25">
      <c r="A16" s="6" t="s">
        <v>33</v>
      </c>
      <c r="B16" s="165"/>
      <c r="C16" s="171"/>
      <c r="D16" s="165"/>
      <c r="E16" s="165"/>
      <c r="F16" s="165"/>
      <c r="G16" s="165"/>
    </row>
    <row r="17" spans="1:7" x14ac:dyDescent="0.25">
      <c r="A17" s="11" t="s">
        <v>34</v>
      </c>
      <c r="B17" s="167"/>
      <c r="C17" s="173"/>
      <c r="D17" s="167"/>
      <c r="E17" s="169"/>
      <c r="F17" s="169"/>
      <c r="G17" s="169"/>
    </row>
    <row r="18" spans="1:7" x14ac:dyDescent="0.25">
      <c r="A18" s="6" t="s">
        <v>35</v>
      </c>
      <c r="B18" s="165"/>
      <c r="C18" s="171"/>
      <c r="D18" s="165"/>
      <c r="E18" s="165"/>
      <c r="F18" s="165"/>
      <c r="G18" s="165"/>
    </row>
    <row r="19" spans="1:7" x14ac:dyDescent="0.25">
      <c r="A19" s="11" t="s">
        <v>36</v>
      </c>
      <c r="B19" s="166"/>
      <c r="C19" s="172"/>
      <c r="D19" s="166"/>
      <c r="E19" s="169"/>
      <c r="F19" s="169"/>
      <c r="G19" s="169"/>
    </row>
    <row r="20" spans="1:7" x14ac:dyDescent="0.25">
      <c r="A20" s="6" t="s">
        <v>37</v>
      </c>
      <c r="B20" s="165"/>
      <c r="C20" s="171"/>
      <c r="D20" s="165"/>
      <c r="E20" s="165"/>
      <c r="F20" s="165"/>
      <c r="G20" s="165"/>
    </row>
    <row r="21" spans="1:7" x14ac:dyDescent="0.25">
      <c r="A21" s="11" t="s">
        <v>38</v>
      </c>
      <c r="B21" s="166"/>
      <c r="C21" s="172"/>
      <c r="D21" s="166"/>
      <c r="E21" s="169"/>
      <c r="F21" s="169"/>
      <c r="G21" s="169"/>
    </row>
    <row r="22" spans="1:7" x14ac:dyDescent="0.25">
      <c r="A22" s="6" t="s">
        <v>39</v>
      </c>
      <c r="B22" s="165"/>
      <c r="C22" s="171"/>
      <c r="D22" s="165"/>
      <c r="E22" s="165"/>
      <c r="F22" s="165"/>
      <c r="G22" s="165"/>
    </row>
    <row r="23" spans="1:7" x14ac:dyDescent="0.25">
      <c r="A23" s="11" t="s">
        <v>40</v>
      </c>
      <c r="B23" s="166"/>
      <c r="C23" s="172"/>
      <c r="D23" s="166"/>
      <c r="E23" s="169"/>
      <c r="F23" s="169"/>
      <c r="G23" s="169"/>
    </row>
    <row r="24" spans="1:7" x14ac:dyDescent="0.25">
      <c r="A24" s="6" t="s">
        <v>41</v>
      </c>
      <c r="B24" s="165"/>
      <c r="C24" s="171"/>
      <c r="D24" s="165"/>
      <c r="E24" s="165"/>
      <c r="F24" s="165"/>
      <c r="G24" s="165"/>
    </row>
    <row r="25" spans="1:7" x14ac:dyDescent="0.25">
      <c r="A25" s="9" t="s">
        <v>42</v>
      </c>
      <c r="B25" s="164"/>
      <c r="C25" s="170"/>
      <c r="D25" s="164"/>
      <c r="E25" s="169"/>
      <c r="F25" s="169"/>
      <c r="G25" s="169"/>
    </row>
    <row r="26" spans="1:7" x14ac:dyDescent="0.25">
      <c r="A26" s="6" t="s">
        <v>43</v>
      </c>
      <c r="B26" s="165"/>
      <c r="C26" s="171"/>
      <c r="D26" s="165"/>
      <c r="E26" s="165"/>
      <c r="F26" s="165"/>
      <c r="G26" s="165"/>
    </row>
    <row r="27" spans="1:7" x14ac:dyDescent="0.25">
      <c r="A27" s="11" t="s">
        <v>44</v>
      </c>
      <c r="B27" s="166"/>
      <c r="C27" s="172"/>
      <c r="D27" s="166"/>
      <c r="E27" s="169"/>
      <c r="F27" s="169"/>
      <c r="G27" s="169"/>
    </row>
    <row r="28" spans="1:7" x14ac:dyDescent="0.25">
      <c r="A28" s="6" t="s">
        <v>45</v>
      </c>
      <c r="B28" s="165"/>
      <c r="C28" s="171"/>
      <c r="D28" s="165"/>
      <c r="E28" s="165"/>
      <c r="F28" s="165"/>
      <c r="G28" s="165"/>
    </row>
    <row r="29" spans="1:7" x14ac:dyDescent="0.25">
      <c r="A29" s="11" t="s">
        <v>46</v>
      </c>
      <c r="B29" s="166"/>
      <c r="C29" s="173"/>
      <c r="D29" s="166">
        <v>367</v>
      </c>
      <c r="E29" s="169">
        <v>627</v>
      </c>
      <c r="F29" s="169"/>
      <c r="G29" s="169"/>
    </row>
    <row r="30" spans="1:7" x14ac:dyDescent="0.25">
      <c r="A30" s="6" t="s">
        <v>47</v>
      </c>
      <c r="B30" s="165"/>
      <c r="C30" s="171"/>
      <c r="D30" s="165"/>
      <c r="E30" s="165"/>
      <c r="F30" s="165"/>
      <c r="G30" s="165"/>
    </row>
    <row r="31" spans="1:7" x14ac:dyDescent="0.25">
      <c r="A31" s="11" t="s">
        <v>166</v>
      </c>
      <c r="B31" s="166"/>
      <c r="C31" s="173"/>
      <c r="D31" s="166"/>
      <c r="E31" s="169"/>
      <c r="F31" s="169"/>
      <c r="G31" s="169"/>
    </row>
    <row r="32" spans="1:7" x14ac:dyDescent="0.25">
      <c r="A32" s="6" t="s">
        <v>48</v>
      </c>
      <c r="B32" s="165"/>
      <c r="C32" s="171"/>
      <c r="D32" s="165">
        <v>50</v>
      </c>
      <c r="E32" s="165">
        <v>50</v>
      </c>
      <c r="F32" s="165"/>
      <c r="G32" s="165"/>
    </row>
    <row r="33" spans="1:7" x14ac:dyDescent="0.25">
      <c r="A33" s="11" t="s">
        <v>49</v>
      </c>
      <c r="B33" s="167"/>
      <c r="C33" s="173"/>
      <c r="D33" s="167"/>
      <c r="E33" s="169"/>
      <c r="F33" s="169"/>
      <c r="G33" s="169"/>
    </row>
    <row r="34" spans="1:7" x14ac:dyDescent="0.25">
      <c r="A34" s="6" t="s">
        <v>50</v>
      </c>
      <c r="B34" s="165"/>
      <c r="C34" s="171"/>
      <c r="D34" s="165"/>
      <c r="E34" s="165"/>
      <c r="F34" s="165"/>
      <c r="G34" s="165"/>
    </row>
    <row r="35" spans="1:7" x14ac:dyDescent="0.25">
      <c r="A35" s="11" t="s">
        <v>51</v>
      </c>
      <c r="B35" s="166"/>
      <c r="C35" s="172"/>
      <c r="D35" s="166"/>
      <c r="E35" s="169"/>
      <c r="F35" s="169"/>
      <c r="G35" s="169"/>
    </row>
    <row r="36" spans="1:7" x14ac:dyDescent="0.25">
      <c r="A36" s="6" t="s">
        <v>52</v>
      </c>
      <c r="B36" s="165"/>
      <c r="C36" s="171"/>
      <c r="D36" s="165"/>
      <c r="E36" s="165"/>
      <c r="F36" s="165"/>
      <c r="G36" s="165"/>
    </row>
    <row r="37" spans="1:7" x14ac:dyDescent="0.25">
      <c r="A37" s="11" t="s">
        <v>53</v>
      </c>
      <c r="B37" s="166"/>
      <c r="C37" s="172"/>
      <c r="D37" s="166"/>
      <c r="E37" s="169"/>
      <c r="F37" s="169"/>
      <c r="G37" s="169"/>
    </row>
    <row r="38" spans="1:7" x14ac:dyDescent="0.25">
      <c r="A38" s="6" t="s">
        <v>54</v>
      </c>
      <c r="B38" s="165"/>
      <c r="C38" s="171"/>
      <c r="D38" s="165"/>
      <c r="E38" s="165"/>
      <c r="F38" s="165"/>
      <c r="G38" s="165"/>
    </row>
    <row r="39" spans="1:7" x14ac:dyDescent="0.25">
      <c r="A39" s="11" t="s">
        <v>55</v>
      </c>
      <c r="B39" s="166"/>
      <c r="C39" s="172"/>
      <c r="D39" s="166"/>
      <c r="E39" s="169"/>
      <c r="F39" s="169"/>
      <c r="G39" s="169"/>
    </row>
    <row r="40" spans="1:7" x14ac:dyDescent="0.25">
      <c r="A40" s="6" t="s">
        <v>56</v>
      </c>
      <c r="B40" s="165"/>
      <c r="C40" s="171"/>
      <c r="D40" s="165">
        <v>410</v>
      </c>
      <c r="E40" s="165">
        <v>1214</v>
      </c>
      <c r="F40" s="165">
        <v>50</v>
      </c>
      <c r="G40" s="165"/>
    </row>
    <row r="41" spans="1:7" x14ac:dyDescent="0.25">
      <c r="A41" s="9" t="s">
        <v>57</v>
      </c>
      <c r="B41" s="164"/>
      <c r="C41" s="170"/>
      <c r="D41" s="164"/>
      <c r="E41" s="169"/>
      <c r="F41" s="169"/>
      <c r="G41" s="169"/>
    </row>
    <row r="42" spans="1:7" x14ac:dyDescent="0.25">
      <c r="A42" s="6" t="s">
        <v>58</v>
      </c>
      <c r="B42" s="165"/>
      <c r="C42" s="171"/>
      <c r="D42" s="165"/>
      <c r="E42" s="165"/>
      <c r="F42" s="165"/>
      <c r="G42" s="165"/>
    </row>
    <row r="43" spans="1:7" x14ac:dyDescent="0.25">
      <c r="A43" s="11" t="s">
        <v>59</v>
      </c>
      <c r="B43" s="166"/>
      <c r="C43" s="172"/>
      <c r="D43" s="166"/>
      <c r="E43" s="169"/>
      <c r="F43" s="169"/>
      <c r="G43" s="169"/>
    </row>
    <row r="44" spans="1:7" x14ac:dyDescent="0.25">
      <c r="A44" s="6" t="s">
        <v>60</v>
      </c>
      <c r="B44" s="165"/>
      <c r="C44" s="171"/>
      <c r="D44" s="165"/>
      <c r="E44" s="165"/>
      <c r="F44" s="165"/>
      <c r="G44" s="165"/>
    </row>
    <row r="45" spans="1:7" x14ac:dyDescent="0.25">
      <c r="A45" s="11" t="s">
        <v>61</v>
      </c>
      <c r="B45" s="166"/>
      <c r="C45" s="172"/>
      <c r="D45" s="166"/>
      <c r="E45" s="169"/>
      <c r="F45" s="169"/>
      <c r="G45" s="169"/>
    </row>
    <row r="46" spans="1:7" x14ac:dyDescent="0.25">
      <c r="A46" s="6" t="s">
        <v>62</v>
      </c>
      <c r="B46" s="165"/>
      <c r="C46" s="171"/>
      <c r="D46" s="165"/>
      <c r="E46" s="165"/>
      <c r="F46" s="165"/>
      <c r="G46" s="165"/>
    </row>
    <row r="47" spans="1:7" x14ac:dyDescent="0.25">
      <c r="A47" s="11" t="s">
        <v>63</v>
      </c>
      <c r="B47" s="166"/>
      <c r="C47" s="172"/>
      <c r="D47" s="166"/>
      <c r="E47" s="169"/>
      <c r="F47" s="169"/>
      <c r="G47" s="169"/>
    </row>
    <row r="48" spans="1:7" x14ac:dyDescent="0.25">
      <c r="A48" s="6" t="s">
        <v>64</v>
      </c>
      <c r="B48" s="165"/>
      <c r="C48" s="171"/>
      <c r="D48" s="165"/>
      <c r="E48" s="165"/>
      <c r="F48" s="165"/>
      <c r="G48" s="165"/>
    </row>
    <row r="49" spans="1:7" x14ac:dyDescent="0.25">
      <c r="A49" s="11" t="s">
        <v>65</v>
      </c>
      <c r="B49" s="167"/>
      <c r="C49" s="173"/>
      <c r="D49" s="167"/>
      <c r="E49" s="169"/>
      <c r="F49" s="169"/>
      <c r="G49" s="169"/>
    </row>
    <row r="50" spans="1:7" x14ac:dyDescent="0.25">
      <c r="A50" s="6" t="s">
        <v>66</v>
      </c>
      <c r="B50" s="165"/>
      <c r="C50" s="171"/>
      <c r="D50" s="165"/>
      <c r="E50" s="165"/>
      <c r="F50" s="165"/>
      <c r="G50" s="165"/>
    </row>
    <row r="51" spans="1:7" x14ac:dyDescent="0.25">
      <c r="A51" s="11" t="s">
        <v>67</v>
      </c>
      <c r="B51" s="166"/>
      <c r="C51" s="172"/>
      <c r="D51" s="166"/>
      <c r="E51" s="169"/>
      <c r="F51" s="169"/>
      <c r="G51" s="169"/>
    </row>
    <row r="52" spans="1:7" x14ac:dyDescent="0.25">
      <c r="A52" s="6" t="s">
        <v>68</v>
      </c>
      <c r="B52" s="165"/>
      <c r="C52" s="171"/>
      <c r="D52" s="165"/>
      <c r="E52" s="165"/>
      <c r="F52" s="165"/>
      <c r="G52" s="165"/>
    </row>
    <row r="53" spans="1:7" x14ac:dyDescent="0.25">
      <c r="A53" s="11" t="s">
        <v>69</v>
      </c>
      <c r="B53" s="166"/>
      <c r="C53" s="172"/>
      <c r="D53" s="166"/>
      <c r="E53" s="169"/>
      <c r="F53" s="169"/>
      <c r="G53" s="169"/>
    </row>
    <row r="54" spans="1:7" x14ac:dyDescent="0.25">
      <c r="A54" s="6" t="s">
        <v>70</v>
      </c>
      <c r="B54" s="165"/>
      <c r="C54" s="171"/>
      <c r="D54" s="165"/>
      <c r="E54" s="165"/>
      <c r="F54" s="165"/>
      <c r="G54" s="165"/>
    </row>
    <row r="55" spans="1:7" x14ac:dyDescent="0.25">
      <c r="A55" s="11" t="s">
        <v>71</v>
      </c>
      <c r="B55" s="166"/>
      <c r="C55" s="172"/>
      <c r="D55" s="166"/>
      <c r="E55" s="169">
        <v>25</v>
      </c>
      <c r="F55" s="169"/>
      <c r="G55" s="169"/>
    </row>
    <row r="56" spans="1:7" x14ac:dyDescent="0.25">
      <c r="A56" s="6" t="s">
        <v>72</v>
      </c>
      <c r="B56" s="165"/>
      <c r="C56" s="171"/>
      <c r="D56" s="165"/>
      <c r="E56" s="165"/>
      <c r="F56" s="165"/>
      <c r="G56" s="165"/>
    </row>
    <row r="57" spans="1:7" x14ac:dyDescent="0.25">
      <c r="A57" s="18" t="s">
        <v>84</v>
      </c>
      <c r="B57" s="168">
        <v>0</v>
      </c>
      <c r="C57" s="173" t="s">
        <v>195</v>
      </c>
      <c r="D57" s="168">
        <v>827</v>
      </c>
      <c r="E57" s="168">
        <v>1916</v>
      </c>
      <c r="F57" s="168">
        <v>50</v>
      </c>
      <c r="G57" s="168">
        <v>0</v>
      </c>
    </row>
    <row r="58" spans="1:7" s="17" customFormat="1" x14ac:dyDescent="0.25">
      <c r="A58" s="128"/>
    </row>
    <row r="59" spans="1:7" s="17" customFormat="1" x14ac:dyDescent="0.25"/>
    <row r="60" spans="1:7" s="17" customFormat="1" x14ac:dyDescent="0.25"/>
    <row r="61" spans="1:7" s="17" customFormat="1" x14ac:dyDescent="0.25"/>
    <row r="62" spans="1:7" s="17" customFormat="1" x14ac:dyDescent="0.25"/>
    <row r="63" spans="1:7" s="17" customFormat="1" x14ac:dyDescent="0.25"/>
    <row r="64" spans="1:7" s="17" customFormat="1" x14ac:dyDescent="0.25"/>
    <row r="65" s="17" customFormat="1" x14ac:dyDescent="0.25"/>
    <row r="66" s="17" customFormat="1" x14ac:dyDescent="0.25"/>
    <row r="67" s="17" customFormat="1" x14ac:dyDescent="0.25"/>
    <row r="68" s="17" customFormat="1" x14ac:dyDescent="0.25"/>
    <row r="69" s="17" customFormat="1" x14ac:dyDescent="0.25"/>
    <row r="70" s="17" customFormat="1" x14ac:dyDescent="0.25"/>
    <row r="71" s="17" customFormat="1" x14ac:dyDescent="0.25"/>
    <row r="72" s="17" customFormat="1" x14ac:dyDescent="0.25"/>
    <row r="73" s="17" customFormat="1" x14ac:dyDescent="0.25"/>
    <row r="74" s="17" customFormat="1" x14ac:dyDescent="0.25"/>
    <row r="75" s="17" customFormat="1" x14ac:dyDescent="0.25"/>
    <row r="76" s="17" customFormat="1" x14ac:dyDescent="0.25"/>
    <row r="77" s="17" customFormat="1" x14ac:dyDescent="0.25"/>
    <row r="78" s="17" customFormat="1" x14ac:dyDescent="0.25"/>
    <row r="79" s="17" customFormat="1" x14ac:dyDescent="0.25"/>
    <row r="80" s="17" customFormat="1" x14ac:dyDescent="0.25"/>
    <row r="81" s="17" customFormat="1" x14ac:dyDescent="0.25"/>
    <row r="82" s="17" customFormat="1" x14ac:dyDescent="0.25"/>
    <row r="83" s="17" customFormat="1" x14ac:dyDescent="0.25"/>
    <row r="84" s="17" customFormat="1" x14ac:dyDescent="0.25"/>
    <row r="85" s="17" customFormat="1" x14ac:dyDescent="0.25"/>
    <row r="86" s="17" customFormat="1" x14ac:dyDescent="0.25"/>
    <row r="87" s="17" customFormat="1" x14ac:dyDescent="0.25"/>
    <row r="88" s="17" customFormat="1" x14ac:dyDescent="0.25"/>
    <row r="89" s="17" customFormat="1" x14ac:dyDescent="0.25"/>
    <row r="90" s="17" customFormat="1" x14ac:dyDescent="0.25"/>
    <row r="91" s="17" customFormat="1" x14ac:dyDescent="0.25"/>
    <row r="92" s="17" customFormat="1" x14ac:dyDescent="0.25"/>
    <row r="93" s="17" customFormat="1" x14ac:dyDescent="0.25"/>
    <row r="94" s="17" customFormat="1" x14ac:dyDescent="0.25"/>
    <row r="95" s="17" customFormat="1" x14ac:dyDescent="0.25"/>
    <row r="96" s="17" customFormat="1" x14ac:dyDescent="0.25"/>
    <row r="97" s="17" customFormat="1" x14ac:dyDescent="0.25"/>
    <row r="98" s="17" customFormat="1" x14ac:dyDescent="0.25"/>
    <row r="99" s="17" customFormat="1" x14ac:dyDescent="0.25"/>
    <row r="100" s="17" customFormat="1" x14ac:dyDescent="0.25"/>
    <row r="101" s="17" customFormat="1" x14ac:dyDescent="0.25"/>
    <row r="102" s="17" customFormat="1" x14ac:dyDescent="0.25"/>
    <row r="103" s="17" customFormat="1" x14ac:dyDescent="0.25"/>
    <row r="104" s="17" customFormat="1" x14ac:dyDescent="0.25"/>
    <row r="105" s="17" customFormat="1" x14ac:dyDescent="0.25"/>
    <row r="106" s="17" customFormat="1" x14ac:dyDescent="0.25"/>
    <row r="107" s="17" customFormat="1" x14ac:dyDescent="0.25"/>
    <row r="108" s="17" customFormat="1" x14ac:dyDescent="0.25"/>
    <row r="109" s="17" customFormat="1" x14ac:dyDescent="0.25"/>
    <row r="110" s="17" customFormat="1" x14ac:dyDescent="0.25"/>
    <row r="111" s="17" customFormat="1" x14ac:dyDescent="0.25"/>
    <row r="112" s="17" customFormat="1" x14ac:dyDescent="0.25"/>
    <row r="113" s="17" customFormat="1" x14ac:dyDescent="0.25"/>
    <row r="114" s="17" customFormat="1" x14ac:dyDescent="0.25"/>
    <row r="115" s="17" customFormat="1" x14ac:dyDescent="0.25"/>
    <row r="116" s="17" customFormat="1" x14ac:dyDescent="0.25"/>
    <row r="117" s="17" customFormat="1" x14ac:dyDescent="0.25"/>
    <row r="118" s="17" customFormat="1" x14ac:dyDescent="0.25"/>
    <row r="119" s="17" customFormat="1" x14ac:dyDescent="0.25"/>
    <row r="120" s="17" customFormat="1" x14ac:dyDescent="0.25"/>
    <row r="121" s="17" customFormat="1" x14ac:dyDescent="0.25"/>
    <row r="122" s="17" customFormat="1" x14ac:dyDescent="0.25"/>
    <row r="123" s="17" customFormat="1" x14ac:dyDescent="0.25"/>
    <row r="124" s="17" customFormat="1" x14ac:dyDescent="0.25"/>
    <row r="125" s="17" customFormat="1" x14ac:dyDescent="0.25"/>
    <row r="126" s="17" customFormat="1" x14ac:dyDescent="0.25"/>
    <row r="127" s="17" customFormat="1" x14ac:dyDescent="0.25"/>
    <row r="128" s="17" customFormat="1" x14ac:dyDescent="0.25"/>
    <row r="129" s="17" customFormat="1" x14ac:dyDescent="0.25"/>
    <row r="130" s="17" customFormat="1" x14ac:dyDescent="0.25"/>
  </sheetData>
  <customSheetViews>
    <customSheetView guid="{2EBEE12D-1162-41CE-8E5A-0AE92F6FE6DD}" scale="70" showPageBreaks="1">
      <selection activeCell="E5" sqref="E5"/>
      <pageMargins left="0.7" right="0.7" top="0.75" bottom="0.75" header="0.3" footer="0.3"/>
      <pageSetup orientation="portrait" r:id="rId1"/>
    </customSheetView>
    <customSheetView guid="{E7D20623-3225-4C5F-AFC3-E3874E7AA2E7}" showPageBreaks="1" printArea="1">
      <selection activeCell="C41" sqref="C41"/>
      <pageMargins left="0.7" right="0.7" top="0.75" bottom="0.75" header="0.3" footer="0.3"/>
      <pageSetup scale="44" orientation="portrait" r:id="rId2"/>
    </customSheetView>
    <customSheetView guid="{11E7AAA8-EFF1-4161-9477-B01069D7A9DD}">
      <selection sqref="A1:F1"/>
      <pageMargins left="0.7" right="0.7" top="0.75" bottom="0.75" header="0.3" footer="0.3"/>
      <pageSetup orientation="portrait" r:id="rId3"/>
    </customSheetView>
    <customSheetView guid="{ED8F2B42-E931-4415-B8B7-A24BFA7AF5F7}">
      <selection activeCell="E5" sqref="E5"/>
      <pageMargins left="0.7" right="0.7" top="0.75" bottom="0.75" header="0.3" footer="0.3"/>
      <pageSetup orientation="portrait" r:id="rId4"/>
    </customSheetView>
    <customSheetView guid="{3510774F-9389-4C97-93CB-0671CE2E305E}">
      <selection activeCell="B23" sqref="B23"/>
      <pageMargins left="0.7" right="0.7" top="0.75" bottom="0.75" header="0.3" footer="0.3"/>
      <pageSetup orientation="portrait" r:id="rId5"/>
    </customSheetView>
    <customSheetView guid="{BC479B3D-C805-4D30-A4C1-163BA09CB514}" showPageBreaks="1" showGridLines="0" fitToPage="1" printArea="1">
      <selection activeCell="G9" sqref="G9"/>
      <pageMargins left="0.7" right="0.7" top="0.75" bottom="0.75" header="0.3" footer="0.3"/>
      <pageSetup scale="59" fitToHeight="0" orientation="landscape" r:id="rId6"/>
    </customSheetView>
  </customSheetViews>
  <mergeCells count="5">
    <mergeCell ref="A6:G6"/>
    <mergeCell ref="A3:A4"/>
    <mergeCell ref="B3:B4"/>
    <mergeCell ref="C3:C4"/>
    <mergeCell ref="A1:F1"/>
  </mergeCells>
  <pageMargins left="0.7" right="0.7" top="0.75" bottom="0.75" header="0.3" footer="0.3"/>
  <pageSetup scale="59" fitToHeight="0" orientation="landscape" r:id="rId7"/>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58"/>
  <sheetViews>
    <sheetView showGridLines="0" zoomScale="90" zoomScaleNormal="90" workbookViewId="0">
      <selection sqref="A1:F1"/>
    </sheetView>
  </sheetViews>
  <sheetFormatPr defaultRowHeight="15" x14ac:dyDescent="0.25"/>
  <cols>
    <col min="1" max="1" width="23.7109375" customWidth="1"/>
    <col min="2" max="3" width="26.7109375" customWidth="1"/>
    <col min="4" max="4" width="27.28515625" customWidth="1"/>
    <col min="5" max="5" width="26" customWidth="1"/>
    <col min="6" max="6" width="14.7109375" bestFit="1" customWidth="1"/>
    <col min="7" max="7" width="17" customWidth="1"/>
    <col min="8" max="8" width="19.85546875" customWidth="1"/>
    <col min="12" max="12" width="10.7109375" bestFit="1" customWidth="1"/>
  </cols>
  <sheetData>
    <row r="1" spans="1:12" ht="36" customHeight="1" thickBot="1" x14ac:dyDescent="0.3">
      <c r="A1" s="189" t="s">
        <v>151</v>
      </c>
      <c r="B1" s="190"/>
      <c r="C1" s="190"/>
      <c r="D1" s="190"/>
      <c r="E1" s="190"/>
      <c r="F1" s="191"/>
      <c r="G1" s="83"/>
      <c r="H1" s="83"/>
      <c r="I1" s="83"/>
      <c r="J1" s="83"/>
      <c r="K1" s="83"/>
      <c r="L1" s="83"/>
    </row>
    <row r="2" spans="1:12" ht="16.5" customHeight="1" thickBot="1" x14ac:dyDescent="0.3"/>
    <row r="3" spans="1:12" x14ac:dyDescent="0.25">
      <c r="A3" s="185" t="str">
        <f>'Service Metrics (items 1-6)'!A3</f>
        <v>Railroad: CPRS</v>
      </c>
      <c r="B3" s="177" t="str">
        <f>'Service Metrics (items 1-6)'!B3:B4</f>
        <v>Year: 2016</v>
      </c>
      <c r="C3" s="177" t="str">
        <f>'Service Metrics (items 1-6)'!C3:C4</f>
        <v>Reporting Week: 4</v>
      </c>
      <c r="D3" s="66" t="s">
        <v>96</v>
      </c>
      <c r="E3" s="68">
        <f>'Service Metrics (items 1-6)'!E3</f>
        <v>42386</v>
      </c>
      <c r="F3" s="38"/>
      <c r="G3" s="38"/>
      <c r="H3" s="44"/>
      <c r="I3" s="44"/>
      <c r="J3" s="38"/>
      <c r="K3" s="3"/>
      <c r="L3" s="63"/>
    </row>
    <row r="4" spans="1:12" ht="15.75" thickBot="1" x14ac:dyDescent="0.3">
      <c r="A4" s="186"/>
      <c r="B4" s="178"/>
      <c r="C4" s="178"/>
      <c r="D4" s="67" t="s">
        <v>107</v>
      </c>
      <c r="E4" s="69">
        <f>'Service Metrics (items 1-6)'!E4</f>
        <v>42392</v>
      </c>
      <c r="F4" s="38"/>
      <c r="G4" s="38"/>
      <c r="H4" s="44"/>
      <c r="I4" s="44"/>
      <c r="J4" s="38"/>
      <c r="K4" s="3"/>
      <c r="L4" s="63"/>
    </row>
    <row r="5" spans="1:12" ht="15.75" thickBot="1" x14ac:dyDescent="0.3">
      <c r="E5" s="1"/>
      <c r="F5" s="24"/>
      <c r="G5" s="3"/>
      <c r="H5" s="3"/>
    </row>
    <row r="6" spans="1:12" ht="43.5" customHeight="1" thickBot="1" x14ac:dyDescent="0.3">
      <c r="A6" s="179" t="s">
        <v>135</v>
      </c>
      <c r="B6" s="188"/>
      <c r="C6" s="180"/>
      <c r="E6" s="1"/>
      <c r="F6" s="24"/>
      <c r="G6" s="3"/>
      <c r="H6" s="3"/>
    </row>
    <row r="7" spans="1:12" ht="57.75" customHeight="1" thickBot="1" x14ac:dyDescent="0.3">
      <c r="A7" s="39" t="s">
        <v>137</v>
      </c>
      <c r="B7" s="25" t="s">
        <v>118</v>
      </c>
      <c r="C7" s="26" t="s">
        <v>119</v>
      </c>
      <c r="D7" s="27"/>
    </row>
    <row r="8" spans="1:12" ht="15" customHeight="1" x14ac:dyDescent="0.25">
      <c r="A8" s="88" t="s">
        <v>149</v>
      </c>
      <c r="B8" s="73">
        <v>2.2000000000000002</v>
      </c>
      <c r="C8" s="134">
        <v>2.17</v>
      </c>
      <c r="D8" s="3"/>
    </row>
    <row r="9" spans="1:12" ht="15" customHeight="1" x14ac:dyDescent="0.25">
      <c r="A9" s="89" t="s">
        <v>13</v>
      </c>
      <c r="B9" s="73">
        <v>2.2000000000000002</v>
      </c>
      <c r="C9" s="135">
        <v>2.4300000000000002</v>
      </c>
      <c r="D9" s="3"/>
    </row>
    <row r="10" spans="1:12" ht="15" customHeight="1" x14ac:dyDescent="0.25">
      <c r="A10" s="72"/>
      <c r="B10" s="74"/>
      <c r="C10" s="74"/>
      <c r="D10" s="3"/>
    </row>
    <row r="11" spans="1:12" ht="15" customHeight="1" x14ac:dyDescent="0.25">
      <c r="A11" s="72"/>
      <c r="B11" s="74"/>
      <c r="C11" s="74"/>
      <c r="D11" s="3"/>
    </row>
    <row r="12" spans="1:12" ht="15" customHeight="1" x14ac:dyDescent="0.25">
      <c r="A12" s="72"/>
      <c r="B12" s="74"/>
      <c r="C12" s="74"/>
      <c r="D12" s="3"/>
    </row>
    <row r="13" spans="1:12" ht="15" customHeight="1" x14ac:dyDescent="0.25">
      <c r="A13" s="72"/>
      <c r="B13" s="74"/>
      <c r="C13" s="74"/>
      <c r="D13" s="3"/>
    </row>
    <row r="14" spans="1:12" ht="15" customHeight="1" x14ac:dyDescent="0.25">
      <c r="A14" s="72"/>
      <c r="B14" s="74"/>
      <c r="C14" s="74"/>
    </row>
    <row r="15" spans="1:12" ht="15" customHeight="1" x14ac:dyDescent="0.25">
      <c r="A15" s="72"/>
      <c r="B15" s="74"/>
      <c r="C15" s="74"/>
    </row>
    <row r="16" spans="1:12" ht="15" customHeight="1" x14ac:dyDescent="0.25">
      <c r="A16" s="72"/>
      <c r="B16" s="74"/>
      <c r="C16" s="74"/>
    </row>
    <row r="17" spans="1:3" ht="15" customHeight="1" x14ac:dyDescent="0.25">
      <c r="A17" s="72"/>
      <c r="B17" s="74"/>
      <c r="C17" s="74"/>
    </row>
    <row r="18" spans="1:3" ht="15" customHeight="1" x14ac:dyDescent="0.25">
      <c r="A18" s="72"/>
      <c r="B18" s="74"/>
      <c r="C18" s="74"/>
    </row>
    <row r="19" spans="1:3" ht="15.75" thickBot="1" x14ac:dyDescent="0.3">
      <c r="A19" s="3"/>
    </row>
    <row r="20" spans="1:3" ht="47.25" customHeight="1" thickBot="1" x14ac:dyDescent="0.3">
      <c r="A20" s="179" t="s">
        <v>136</v>
      </c>
      <c r="B20" s="188"/>
      <c r="C20" s="180"/>
    </row>
    <row r="21" spans="1:3" ht="57.75" customHeight="1" thickBot="1" x14ac:dyDescent="0.3">
      <c r="A21" s="39" t="s">
        <v>120</v>
      </c>
      <c r="B21" s="25" t="s">
        <v>121</v>
      </c>
      <c r="C21" s="26" t="s">
        <v>122</v>
      </c>
    </row>
    <row r="22" spans="1:3" x14ac:dyDescent="0.25">
      <c r="A22" s="28" t="s">
        <v>90</v>
      </c>
      <c r="B22" s="73"/>
      <c r="C22" s="73"/>
    </row>
    <row r="23" spans="1:3" x14ac:dyDescent="0.25">
      <c r="A23" s="29" t="s">
        <v>91</v>
      </c>
      <c r="B23" s="73"/>
      <c r="C23" s="73"/>
    </row>
    <row r="24" spans="1:3" x14ac:dyDescent="0.25">
      <c r="A24" s="29" t="s">
        <v>92</v>
      </c>
      <c r="B24" s="73"/>
      <c r="C24" s="73"/>
    </row>
    <row r="25" spans="1:3" x14ac:dyDescent="0.25">
      <c r="A25" s="29" t="s">
        <v>93</v>
      </c>
      <c r="B25" s="73"/>
      <c r="C25" s="73"/>
    </row>
    <row r="26" spans="1:3" x14ac:dyDescent="0.25">
      <c r="A26" s="29" t="s">
        <v>94</v>
      </c>
      <c r="B26" s="73"/>
      <c r="C26" s="73"/>
    </row>
    <row r="27" spans="1:3" x14ac:dyDescent="0.25">
      <c r="A27" s="29" t="s">
        <v>95</v>
      </c>
      <c r="B27" s="73"/>
      <c r="C27" s="73"/>
    </row>
    <row r="58" spans="1:1" x14ac:dyDescent="0.25">
      <c r="A58" s="3"/>
    </row>
  </sheetData>
  <customSheetViews>
    <customSheetView guid="{2EBEE12D-1162-41CE-8E5A-0AE92F6FE6DD}" showPageBreaks="1">
      <selection activeCell="E3" sqref="E3"/>
      <pageMargins left="0.7" right="0.7" top="0.75" bottom="0.75" header="0.3" footer="0.3"/>
      <pageSetup orientation="portrait" r:id="rId1"/>
    </customSheetView>
    <customSheetView guid="{E7D20623-3225-4C5F-AFC3-E3874E7AA2E7}" showPageBreaks="1">
      <selection activeCell="G6" sqref="G6"/>
      <pageMargins left="0.7" right="0.7" top="0.75" bottom="0.75" header="0.3" footer="0.3"/>
      <pageSetup scale="62" orientation="portrait" r:id="rId2"/>
    </customSheetView>
    <customSheetView guid="{11E7AAA8-EFF1-4161-9477-B01069D7A9DD}">
      <selection activeCell="C9" sqref="C9"/>
      <pageMargins left="0.7" right="0.7" top="0.75" bottom="0.75" header="0.3" footer="0.3"/>
      <pageSetup orientation="portrait" r:id="rId3"/>
    </customSheetView>
    <customSheetView guid="{ED8F2B42-E931-4415-B8B7-A24BFA7AF5F7}">
      <selection activeCell="E5" sqref="E5"/>
      <pageMargins left="0.7" right="0.7" top="0.75" bottom="0.75" header="0.3" footer="0.3"/>
      <pageSetup orientation="portrait" r:id="rId4"/>
    </customSheetView>
    <customSheetView guid="{3510774F-9389-4C97-93CB-0671CE2E305E}">
      <selection activeCell="C30" sqref="C30"/>
      <pageMargins left="0.7" right="0.7" top="0.75" bottom="0.75" header="0.3" footer="0.3"/>
      <pageSetup orientation="portrait" r:id="rId5"/>
    </customSheetView>
    <customSheetView guid="{BC479B3D-C805-4D30-A4C1-163BA09CB514}" showPageBreaks="1" showGridLines="0" fitToPage="1" printArea="1">
      <selection activeCell="G9" sqref="G9"/>
      <pageMargins left="0.7" right="0.7" top="0.75" bottom="0.75" header="0.3" footer="0.3"/>
      <pageSetup scale="84" fitToHeight="0" orientation="landscape" r:id="rId6"/>
    </customSheetView>
  </customSheetViews>
  <mergeCells count="6">
    <mergeCell ref="A1:F1"/>
    <mergeCell ref="A20:C20"/>
    <mergeCell ref="A3:A4"/>
    <mergeCell ref="A6:C6"/>
    <mergeCell ref="B3:B4"/>
    <mergeCell ref="C3:C4"/>
  </mergeCells>
  <pageMargins left="0.7" right="0.7" top="0.75" bottom="0.75" header="0.3" footer="0.3"/>
  <pageSetup scale="84" fitToHeight="0" orientation="landscape" r:id="rId7"/>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L58"/>
  <sheetViews>
    <sheetView showGridLines="0" zoomScale="90" zoomScaleNormal="90" workbookViewId="0">
      <selection sqref="A1:F1"/>
    </sheetView>
  </sheetViews>
  <sheetFormatPr defaultRowHeight="15" x14ac:dyDescent="0.25"/>
  <cols>
    <col min="1" max="1" width="29" customWidth="1"/>
    <col min="2" max="2" width="33" customWidth="1"/>
    <col min="3" max="3" width="36.28515625" customWidth="1"/>
    <col min="4" max="4" width="28.140625" customWidth="1"/>
    <col min="5" max="5" width="33" customWidth="1"/>
    <col min="10" max="10" width="14.42578125" customWidth="1"/>
    <col min="11" max="11" width="3.140625" customWidth="1"/>
    <col min="12" max="12" width="12.140625" customWidth="1"/>
  </cols>
  <sheetData>
    <row r="1" spans="1:12" ht="31.5" customHeight="1" thickBot="1" x14ac:dyDescent="0.45">
      <c r="A1" s="202" t="s">
        <v>151</v>
      </c>
      <c r="B1" s="203"/>
      <c r="C1" s="203"/>
      <c r="D1" s="203"/>
      <c r="E1" s="203"/>
      <c r="F1" s="204"/>
      <c r="G1" s="80"/>
      <c r="H1" s="78"/>
      <c r="I1" s="78"/>
      <c r="J1" s="78"/>
      <c r="K1" s="78"/>
      <c r="L1" s="78"/>
    </row>
    <row r="2" spans="1:12" ht="9" customHeight="1" thickBot="1" x14ac:dyDescent="0.3"/>
    <row r="3" spans="1:12" ht="15" customHeight="1" x14ac:dyDescent="0.25">
      <c r="A3" s="185" t="str">
        <f>'Service Metrics (items 1-6)'!A3</f>
        <v>Railroad: CPRS</v>
      </c>
      <c r="B3" s="177" t="str">
        <f>'Service Metrics (items 1-6)'!B3:B4</f>
        <v>Year: 2016</v>
      </c>
      <c r="C3" s="177" t="str">
        <f>'Service Metrics (items 1-6)'!C3:C4</f>
        <v>Reporting Week: 4</v>
      </c>
      <c r="D3" s="66" t="s">
        <v>96</v>
      </c>
      <c r="E3" s="68">
        <f>'Service Metrics (items 1-6)'!E3</f>
        <v>42386</v>
      </c>
      <c r="F3" s="199"/>
      <c r="G3" s="199"/>
      <c r="H3" s="198"/>
      <c r="I3" s="198"/>
      <c r="J3" s="38"/>
      <c r="K3" s="3"/>
      <c r="L3" s="63"/>
    </row>
    <row r="4" spans="1:12" ht="15.75" thickBot="1" x14ac:dyDescent="0.3">
      <c r="A4" s="186"/>
      <c r="B4" s="178"/>
      <c r="C4" s="178"/>
      <c r="D4" s="67" t="s">
        <v>107</v>
      </c>
      <c r="E4" s="69">
        <f>'Service Metrics (items 1-6)'!E4</f>
        <v>42392</v>
      </c>
      <c r="F4" s="199"/>
      <c r="G4" s="199"/>
      <c r="H4" s="198"/>
      <c r="I4" s="198"/>
      <c r="J4" s="38"/>
      <c r="K4" s="3"/>
      <c r="L4" s="63"/>
    </row>
    <row r="5" spans="1:12" ht="15.75" thickBot="1" x14ac:dyDescent="0.3">
      <c r="A5" s="27"/>
      <c r="B5" s="53"/>
      <c r="C5" s="53"/>
      <c r="D5" s="70"/>
      <c r="E5" s="71"/>
      <c r="F5" s="27"/>
      <c r="G5" s="27"/>
      <c r="H5" s="37"/>
      <c r="I5" s="37"/>
      <c r="J5" s="38"/>
      <c r="K5" s="3"/>
      <c r="L5" s="63"/>
    </row>
    <row r="6" spans="1:12" ht="15.75" thickBot="1" x14ac:dyDescent="0.3">
      <c r="A6" s="200" t="s">
        <v>123</v>
      </c>
      <c r="B6" s="201"/>
      <c r="C6" s="53"/>
      <c r="D6" s="70"/>
      <c r="E6" s="71"/>
      <c r="F6" s="27"/>
      <c r="G6" s="27"/>
      <c r="H6" s="37"/>
      <c r="I6" s="37"/>
      <c r="J6" s="38"/>
      <c r="K6" s="3"/>
      <c r="L6" s="63"/>
    </row>
    <row r="7" spans="1:12" ht="15.75" thickBot="1" x14ac:dyDescent="0.3"/>
    <row r="8" spans="1:12" ht="15.75" thickBot="1" x14ac:dyDescent="0.3">
      <c r="A8" s="200" t="s">
        <v>127</v>
      </c>
      <c r="B8" s="201"/>
    </row>
    <row r="9" spans="1:12" x14ac:dyDescent="0.25">
      <c r="A9" s="4" t="s">
        <v>73</v>
      </c>
      <c r="B9" s="85"/>
    </row>
    <row r="10" spans="1:12" x14ac:dyDescent="0.25">
      <c r="A10" s="2" t="s">
        <v>74</v>
      </c>
      <c r="B10" s="86">
        <v>1660</v>
      </c>
    </row>
    <row r="11" spans="1:12" x14ac:dyDescent="0.25">
      <c r="A11" s="2" t="s">
        <v>75</v>
      </c>
      <c r="B11" s="86"/>
    </row>
    <row r="12" spans="1:12" x14ac:dyDescent="0.25">
      <c r="A12" s="2" t="s">
        <v>76</v>
      </c>
      <c r="B12" s="86">
        <v>10</v>
      </c>
    </row>
    <row r="13" spans="1:12" x14ac:dyDescent="0.25">
      <c r="A13" s="2" t="s">
        <v>77</v>
      </c>
      <c r="B13" s="86"/>
    </row>
    <row r="14" spans="1:12" x14ac:dyDescent="0.25">
      <c r="A14" s="2" t="s">
        <v>78</v>
      </c>
      <c r="B14" s="86">
        <v>161</v>
      </c>
    </row>
    <row r="15" spans="1:12" x14ac:dyDescent="0.25">
      <c r="A15" s="2" t="s">
        <v>79</v>
      </c>
      <c r="B15" s="86"/>
    </row>
    <row r="16" spans="1:12" x14ac:dyDescent="0.25">
      <c r="A16" s="2" t="s">
        <v>80</v>
      </c>
      <c r="B16" s="86"/>
    </row>
    <row r="17" spans="1:2" x14ac:dyDescent="0.25">
      <c r="A17" s="2" t="s">
        <v>81</v>
      </c>
      <c r="B17" s="86"/>
    </row>
    <row r="18" spans="1:2" x14ac:dyDescent="0.25">
      <c r="A18" s="2" t="s">
        <v>82</v>
      </c>
      <c r="B18" s="86"/>
    </row>
    <row r="19" spans="1:2" x14ac:dyDescent="0.25">
      <c r="A19" s="2" t="s">
        <v>83</v>
      </c>
      <c r="B19" s="86"/>
    </row>
    <row r="20" spans="1:2" ht="30" x14ac:dyDescent="0.25">
      <c r="A20" s="8" t="s">
        <v>124</v>
      </c>
      <c r="B20" s="62"/>
    </row>
    <row r="21" spans="1:2" ht="15.75" thickBot="1" x14ac:dyDescent="0.3"/>
    <row r="22" spans="1:2" ht="39" customHeight="1" thickBot="1" x14ac:dyDescent="0.3">
      <c r="A22" s="179" t="s">
        <v>128</v>
      </c>
      <c r="B22" s="180"/>
    </row>
    <row r="23" spans="1:2" x14ac:dyDescent="0.25">
      <c r="A23" s="19" t="s">
        <v>85</v>
      </c>
      <c r="B23" s="154">
        <v>0</v>
      </c>
    </row>
    <row r="24" spans="1:2" x14ac:dyDescent="0.25">
      <c r="A24" s="20" t="s">
        <v>112</v>
      </c>
      <c r="B24" s="154">
        <v>0</v>
      </c>
    </row>
    <row r="25" spans="1:2" x14ac:dyDescent="0.25">
      <c r="A25" s="20" t="s">
        <v>113</v>
      </c>
      <c r="B25" s="154">
        <v>0</v>
      </c>
    </row>
    <row r="26" spans="1:2" x14ac:dyDescent="0.25">
      <c r="A26" s="20" t="s">
        <v>86</v>
      </c>
      <c r="B26" s="154">
        <v>0</v>
      </c>
    </row>
    <row r="27" spans="1:2" x14ac:dyDescent="0.25">
      <c r="A27" s="20" t="s">
        <v>87</v>
      </c>
      <c r="B27" s="154">
        <v>0</v>
      </c>
    </row>
    <row r="28" spans="1:2" x14ac:dyDescent="0.25">
      <c r="A28" s="20" t="s">
        <v>88</v>
      </c>
      <c r="B28" s="154">
        <v>0</v>
      </c>
    </row>
    <row r="30" spans="1:2" x14ac:dyDescent="0.25">
      <c r="A30" s="92" t="s">
        <v>150</v>
      </c>
    </row>
    <row r="31" spans="1:2" x14ac:dyDescent="0.25">
      <c r="A31" s="132" t="s">
        <v>168</v>
      </c>
    </row>
    <row r="32" spans="1:2" x14ac:dyDescent="0.25">
      <c r="A32" s="91"/>
    </row>
    <row r="33" spans="1:1" x14ac:dyDescent="0.25">
      <c r="A33" s="91"/>
    </row>
    <row r="58" spans="1:1" x14ac:dyDescent="0.25">
      <c r="A58" s="3"/>
    </row>
  </sheetData>
  <customSheetViews>
    <customSheetView guid="{2EBEE12D-1162-41CE-8E5A-0AE92F6FE6DD}" showPageBreaks="1">
      <selection activeCell="B23" sqref="B23:B28"/>
      <pageMargins left="0.7" right="0.7" top="0.75" bottom="0.75" header="0.3" footer="0.3"/>
      <pageSetup orientation="portrait" r:id="rId1"/>
    </customSheetView>
    <customSheetView guid="{E7D20623-3225-4C5F-AFC3-E3874E7AA2E7}" showPageBreaks="1" printArea="1">
      <selection activeCell="C20" sqref="C20"/>
      <colBreaks count="1" manualBreakCount="1">
        <brk id="6" max="1048575" man="1"/>
      </colBreaks>
      <pageMargins left="0.7" right="0.7" top="0.75" bottom="0.75" header="0.3" footer="0.3"/>
      <pageSetup scale="53" orientation="portrait" r:id="rId2"/>
    </customSheetView>
    <customSheetView guid="{11E7AAA8-EFF1-4161-9477-B01069D7A9DD}">
      <selection activeCell="B23" sqref="B23:B28"/>
      <pageMargins left="0.7" right="0.7" top="0.75" bottom="0.75" header="0.3" footer="0.3"/>
      <pageSetup orientation="portrait" r:id="rId3"/>
    </customSheetView>
    <customSheetView guid="{ED8F2B42-E931-4415-B8B7-A24BFA7AF5F7}">
      <selection sqref="A1:F1"/>
      <pageMargins left="0.7" right="0.7" top="0.75" bottom="0.75" header="0.3" footer="0.3"/>
      <pageSetup orientation="portrait" r:id="rId4"/>
    </customSheetView>
    <customSheetView guid="{3510774F-9389-4C97-93CB-0671CE2E305E}">
      <selection activeCell="B23" sqref="B23"/>
      <pageMargins left="0.7" right="0.7" top="0.75" bottom="0.75" header="0.3" footer="0.3"/>
      <pageSetup orientation="portrait" r:id="rId5"/>
    </customSheetView>
    <customSheetView guid="{BC479B3D-C805-4D30-A4C1-163BA09CB514}" showPageBreaks="1" showGridLines="0" fitToPage="1" printArea="1">
      <selection activeCell="D17" sqref="D17"/>
      <pageMargins left="0.7" right="0.7" top="0.75" bottom="0.75" header="0.3" footer="0.3"/>
      <pageSetup scale="72" fitToHeight="0" orientation="landscape" r:id="rId6"/>
    </customSheetView>
  </customSheetViews>
  <mergeCells count="11">
    <mergeCell ref="A22:B22"/>
    <mergeCell ref="A3:A4"/>
    <mergeCell ref="H3:H4"/>
    <mergeCell ref="B3:B4"/>
    <mergeCell ref="C3:C4"/>
    <mergeCell ref="A6:B6"/>
    <mergeCell ref="I3:I4"/>
    <mergeCell ref="F3:F4"/>
    <mergeCell ref="G3:G4"/>
    <mergeCell ref="A8:B8"/>
    <mergeCell ref="A1:F1"/>
  </mergeCells>
  <pageMargins left="0.7" right="0.7" top="0.75" bottom="0.75" header="0.3" footer="0.3"/>
  <pageSetup scale="72" fitToHeight="0" orientation="landscape" r:id="rId7"/>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G56"/>
  <sheetViews>
    <sheetView showGridLines="0" zoomScale="90" zoomScaleNormal="90" zoomScaleSheetLayoutView="80" workbookViewId="0">
      <selection sqref="A1:F1"/>
    </sheetView>
  </sheetViews>
  <sheetFormatPr defaultRowHeight="15" x14ac:dyDescent="0.25"/>
  <cols>
    <col min="1" max="1" width="14" customWidth="1"/>
    <col min="2" max="7" width="14.28515625" customWidth="1"/>
  </cols>
  <sheetData>
    <row r="1" spans="1:7" ht="15.75" x14ac:dyDescent="0.25">
      <c r="A1" s="93" t="s">
        <v>152</v>
      </c>
    </row>
    <row r="3" spans="1:7" x14ac:dyDescent="0.25">
      <c r="A3" s="94" t="str">
        <f>"Number of Grain Cars Requested by and Furnished to RCP&amp;E"&amp;" from "&amp;TEXT('Service Metrics (items 1-6)'!E3,"Mmm d, YYYY")&amp;" to "&amp;TEXT('Service Metrics (items 1-6)'!E4,"Mmm d, YYYY")</f>
        <v>Number of Grain Cars Requested by and Furnished to RCP&amp;E from Jan 17, 2016 to Jan 23, 2016</v>
      </c>
    </row>
    <row r="4" spans="1:7" x14ac:dyDescent="0.25">
      <c r="A4" s="103"/>
      <c r="B4" s="104"/>
      <c r="C4" s="105" t="s">
        <v>153</v>
      </c>
      <c r="D4" s="106"/>
      <c r="E4" s="104"/>
      <c r="F4" s="105" t="s">
        <v>154</v>
      </c>
      <c r="G4" s="106"/>
    </row>
    <row r="5" spans="1:7" x14ac:dyDescent="0.25">
      <c r="A5" s="9" t="s">
        <v>155</v>
      </c>
      <c r="B5" s="104"/>
      <c r="C5" s="105">
        <v>0</v>
      </c>
      <c r="D5" s="106"/>
      <c r="E5" s="104"/>
      <c r="F5" s="105">
        <v>0</v>
      </c>
      <c r="G5" s="106"/>
    </row>
    <row r="7" spans="1:7" x14ac:dyDescent="0.25">
      <c r="A7" s="94" t="s">
        <v>156</v>
      </c>
    </row>
    <row r="8" spans="1:7" x14ac:dyDescent="0.25">
      <c r="A8" s="1"/>
      <c r="B8" s="205" t="s">
        <v>157</v>
      </c>
      <c r="C8" s="205"/>
      <c r="D8" s="205"/>
      <c r="E8" s="205" t="s">
        <v>158</v>
      </c>
      <c r="F8" s="205"/>
      <c r="G8" s="205"/>
    </row>
    <row r="9" spans="1:7" x14ac:dyDescent="0.25">
      <c r="A9" s="107" t="s">
        <v>159</v>
      </c>
      <c r="B9" s="108" t="s">
        <v>160</v>
      </c>
      <c r="C9" s="108" t="s">
        <v>161</v>
      </c>
      <c r="D9" s="109" t="s">
        <v>84</v>
      </c>
      <c r="E9" s="108" t="s">
        <v>160</v>
      </c>
      <c r="F9" s="108" t="s">
        <v>161</v>
      </c>
      <c r="G9" s="109" t="s">
        <v>84</v>
      </c>
    </row>
    <row r="10" spans="1:7" x14ac:dyDescent="0.25">
      <c r="A10" s="101" t="s">
        <v>172</v>
      </c>
      <c r="B10" s="98">
        <v>2</v>
      </c>
      <c r="C10" s="98">
        <v>0</v>
      </c>
      <c r="D10" s="99">
        <v>2</v>
      </c>
      <c r="E10" s="98">
        <v>2</v>
      </c>
      <c r="F10" s="98">
        <v>5</v>
      </c>
      <c r="G10" s="99">
        <v>7</v>
      </c>
    </row>
    <row r="11" spans="1:7" x14ac:dyDescent="0.25">
      <c r="A11" s="101" t="s">
        <v>174</v>
      </c>
      <c r="B11" s="98">
        <v>2</v>
      </c>
      <c r="C11" s="98">
        <v>0</v>
      </c>
      <c r="D11" s="99">
        <v>2</v>
      </c>
      <c r="E11" s="98">
        <v>1</v>
      </c>
      <c r="F11" s="98">
        <v>3</v>
      </c>
      <c r="G11" s="99">
        <v>4</v>
      </c>
    </row>
    <row r="12" spans="1:7" x14ac:dyDescent="0.25">
      <c r="A12" s="101" t="s">
        <v>173</v>
      </c>
      <c r="B12" s="98">
        <v>0</v>
      </c>
      <c r="C12" s="98">
        <v>2</v>
      </c>
      <c r="D12" s="99">
        <v>2</v>
      </c>
      <c r="E12" s="98">
        <v>0</v>
      </c>
      <c r="F12" s="98">
        <v>4</v>
      </c>
      <c r="G12" s="99">
        <v>4</v>
      </c>
    </row>
    <row r="13" spans="1:7" x14ac:dyDescent="0.25">
      <c r="A13" s="101" t="s">
        <v>175</v>
      </c>
      <c r="B13" s="98">
        <v>2</v>
      </c>
      <c r="C13" s="98">
        <v>4</v>
      </c>
      <c r="D13" s="99">
        <v>6</v>
      </c>
      <c r="E13" s="98">
        <v>2</v>
      </c>
      <c r="F13" s="98">
        <v>1</v>
      </c>
      <c r="G13" s="99">
        <v>3</v>
      </c>
    </row>
    <row r="14" spans="1:7" x14ac:dyDescent="0.25">
      <c r="A14" s="101" t="s">
        <v>176</v>
      </c>
      <c r="B14" s="98">
        <v>3</v>
      </c>
      <c r="C14" s="98">
        <v>5</v>
      </c>
      <c r="D14" s="99">
        <v>8</v>
      </c>
      <c r="E14" s="98">
        <v>0</v>
      </c>
      <c r="F14" s="98">
        <v>3</v>
      </c>
      <c r="G14" s="99">
        <v>3</v>
      </c>
    </row>
    <row r="15" spans="1:7" x14ac:dyDescent="0.25">
      <c r="A15" s="101" t="s">
        <v>177</v>
      </c>
      <c r="B15" s="98">
        <v>0</v>
      </c>
      <c r="C15" s="98">
        <v>3</v>
      </c>
      <c r="D15" s="99">
        <v>3</v>
      </c>
      <c r="E15" s="98">
        <v>0</v>
      </c>
      <c r="F15" s="98">
        <v>3</v>
      </c>
      <c r="G15" s="99">
        <v>3</v>
      </c>
    </row>
    <row r="16" spans="1:7" x14ac:dyDescent="0.25">
      <c r="A16" s="101" t="s">
        <v>178</v>
      </c>
      <c r="B16" s="98">
        <v>0</v>
      </c>
      <c r="C16" s="98">
        <v>3</v>
      </c>
      <c r="D16" s="99">
        <v>3</v>
      </c>
      <c r="E16" s="98">
        <v>3</v>
      </c>
      <c r="F16" s="98">
        <v>0</v>
      </c>
      <c r="G16" s="99">
        <v>3</v>
      </c>
    </row>
    <row r="17" spans="1:7" x14ac:dyDescent="0.25">
      <c r="A17" s="102"/>
      <c r="B17" s="99"/>
      <c r="C17" s="99"/>
      <c r="D17" s="100">
        <f>SUM(D10:D16)</f>
        <v>26</v>
      </c>
      <c r="E17" s="99"/>
      <c r="F17" s="99"/>
      <c r="G17" s="100">
        <f>SUM(G10:G16)</f>
        <v>27</v>
      </c>
    </row>
    <row r="18" spans="1:7" x14ac:dyDescent="0.25">
      <c r="A18" s="101" t="s">
        <v>179</v>
      </c>
      <c r="B18" s="98">
        <v>2</v>
      </c>
      <c r="C18" s="98">
        <v>0</v>
      </c>
      <c r="D18" s="99">
        <v>2</v>
      </c>
      <c r="E18" s="98">
        <v>0</v>
      </c>
      <c r="F18" s="98">
        <v>6</v>
      </c>
      <c r="G18" s="99">
        <v>6</v>
      </c>
    </row>
    <row r="19" spans="1:7" x14ac:dyDescent="0.25">
      <c r="A19" s="101" t="s">
        <v>180</v>
      </c>
      <c r="B19" s="98">
        <v>0</v>
      </c>
      <c r="C19" s="98">
        <v>0</v>
      </c>
      <c r="D19" s="99">
        <v>0</v>
      </c>
      <c r="E19" s="98">
        <v>2</v>
      </c>
      <c r="F19" s="98">
        <v>5</v>
      </c>
      <c r="G19" s="99">
        <v>7</v>
      </c>
    </row>
    <row r="20" spans="1:7" x14ac:dyDescent="0.25">
      <c r="A20" s="101" t="s">
        <v>181</v>
      </c>
      <c r="B20" s="98">
        <v>5</v>
      </c>
      <c r="C20" s="98">
        <v>3</v>
      </c>
      <c r="D20" s="99">
        <v>8</v>
      </c>
      <c r="E20" s="98">
        <v>0</v>
      </c>
      <c r="F20" s="98">
        <v>0</v>
      </c>
      <c r="G20" s="99">
        <v>0</v>
      </c>
    </row>
    <row r="21" spans="1:7" x14ac:dyDescent="0.25">
      <c r="A21" s="101" t="s">
        <v>182</v>
      </c>
      <c r="B21" s="98">
        <v>0</v>
      </c>
      <c r="C21" s="98">
        <v>0</v>
      </c>
      <c r="D21" s="99">
        <v>0</v>
      </c>
      <c r="E21" s="98">
        <v>0</v>
      </c>
      <c r="F21" s="98">
        <v>3</v>
      </c>
      <c r="G21" s="99">
        <v>3</v>
      </c>
    </row>
    <row r="22" spans="1:7" x14ac:dyDescent="0.25">
      <c r="A22" s="101" t="s">
        <v>183</v>
      </c>
      <c r="B22" s="98">
        <v>1</v>
      </c>
      <c r="C22" s="98">
        <v>8</v>
      </c>
      <c r="D22" s="99">
        <v>9</v>
      </c>
      <c r="E22" s="98">
        <v>3</v>
      </c>
      <c r="F22" s="98">
        <v>1</v>
      </c>
      <c r="G22" s="99">
        <v>4</v>
      </c>
    </row>
    <row r="23" spans="1:7" x14ac:dyDescent="0.25">
      <c r="A23" s="101" t="s">
        <v>184</v>
      </c>
      <c r="B23" s="98">
        <v>2</v>
      </c>
      <c r="C23" s="98">
        <v>0</v>
      </c>
      <c r="D23" s="99">
        <v>2</v>
      </c>
      <c r="E23" s="98">
        <v>3</v>
      </c>
      <c r="F23" s="98">
        <v>0</v>
      </c>
      <c r="G23" s="99">
        <v>3</v>
      </c>
    </row>
    <row r="24" spans="1:7" x14ac:dyDescent="0.25">
      <c r="A24" s="101" t="s">
        <v>185</v>
      </c>
      <c r="B24" s="98">
        <v>0</v>
      </c>
      <c r="C24" s="98">
        <v>0</v>
      </c>
      <c r="D24" s="99">
        <v>0</v>
      </c>
      <c r="E24" s="98">
        <v>2</v>
      </c>
      <c r="F24" s="98">
        <v>3</v>
      </c>
      <c r="G24" s="99">
        <v>5</v>
      </c>
    </row>
    <row r="25" spans="1:7" x14ac:dyDescent="0.25">
      <c r="A25" s="102"/>
      <c r="B25" s="99"/>
      <c r="C25" s="99"/>
      <c r="D25" s="100">
        <f>SUM(D18:D24)</f>
        <v>21</v>
      </c>
      <c r="E25" s="99"/>
      <c r="F25" s="99"/>
      <c r="G25" s="100">
        <f>SUM(G18:G24)</f>
        <v>28</v>
      </c>
    </row>
    <row r="26" spans="1:7" x14ac:dyDescent="0.25">
      <c r="A26" s="101" t="s">
        <v>188</v>
      </c>
      <c r="B26" s="98">
        <v>2</v>
      </c>
      <c r="C26" s="98">
        <v>0</v>
      </c>
      <c r="D26" s="99">
        <f>SUM(B26:C26)</f>
        <v>2</v>
      </c>
      <c r="E26" s="98">
        <v>0</v>
      </c>
      <c r="F26" s="98">
        <v>3</v>
      </c>
      <c r="G26" s="99">
        <f>SUM(E26:F26)</f>
        <v>3</v>
      </c>
    </row>
    <row r="27" spans="1:7" x14ac:dyDescent="0.25">
      <c r="A27" s="101" t="s">
        <v>189</v>
      </c>
      <c r="B27" s="98">
        <v>1</v>
      </c>
      <c r="C27" s="98">
        <v>1</v>
      </c>
      <c r="D27" s="99">
        <f t="shared" ref="D27:D32" si="0">SUM(B27:C27)</f>
        <v>2</v>
      </c>
      <c r="E27" s="98">
        <v>0</v>
      </c>
      <c r="F27" s="98">
        <v>0</v>
      </c>
      <c r="G27" s="99">
        <f t="shared" ref="G27:G32" si="1">SUM(E27:F27)</f>
        <v>0</v>
      </c>
    </row>
    <row r="28" spans="1:7" x14ac:dyDescent="0.25">
      <c r="A28" s="101" t="s">
        <v>190</v>
      </c>
      <c r="B28" s="98">
        <v>1</v>
      </c>
      <c r="C28" s="98">
        <v>4</v>
      </c>
      <c r="D28" s="99">
        <f t="shared" si="0"/>
        <v>5</v>
      </c>
      <c r="E28" s="98">
        <v>0</v>
      </c>
      <c r="F28" s="98">
        <v>0</v>
      </c>
      <c r="G28" s="99">
        <f t="shared" si="1"/>
        <v>0</v>
      </c>
    </row>
    <row r="29" spans="1:7" x14ac:dyDescent="0.25">
      <c r="A29" s="101" t="s">
        <v>191</v>
      </c>
      <c r="B29" s="98">
        <v>2</v>
      </c>
      <c r="C29" s="98">
        <v>0</v>
      </c>
      <c r="D29" s="99">
        <f t="shared" si="0"/>
        <v>2</v>
      </c>
      <c r="E29" s="98">
        <v>3</v>
      </c>
      <c r="F29" s="98">
        <v>0</v>
      </c>
      <c r="G29" s="99">
        <f t="shared" si="1"/>
        <v>3</v>
      </c>
    </row>
    <row r="30" spans="1:7" x14ac:dyDescent="0.25">
      <c r="A30" s="101" t="s">
        <v>192</v>
      </c>
      <c r="B30" s="98">
        <v>2</v>
      </c>
      <c r="C30" s="98">
        <v>0</v>
      </c>
      <c r="D30" s="99">
        <f t="shared" si="0"/>
        <v>2</v>
      </c>
      <c r="E30" s="98">
        <v>0</v>
      </c>
      <c r="F30" s="98">
        <v>0</v>
      </c>
      <c r="G30" s="99">
        <f t="shared" si="1"/>
        <v>0</v>
      </c>
    </row>
    <row r="31" spans="1:7" x14ac:dyDescent="0.25">
      <c r="A31" s="101" t="s">
        <v>193</v>
      </c>
      <c r="B31" s="98">
        <v>0</v>
      </c>
      <c r="C31" s="98">
        <v>2</v>
      </c>
      <c r="D31" s="99">
        <f t="shared" si="0"/>
        <v>2</v>
      </c>
      <c r="E31" s="98">
        <v>2</v>
      </c>
      <c r="F31" s="98">
        <v>4</v>
      </c>
      <c r="G31" s="99">
        <f t="shared" si="1"/>
        <v>6</v>
      </c>
    </row>
    <row r="32" spans="1:7" x14ac:dyDescent="0.25">
      <c r="A32" s="101" t="s">
        <v>194</v>
      </c>
      <c r="B32" s="98">
        <v>1</v>
      </c>
      <c r="C32" s="98">
        <v>4</v>
      </c>
      <c r="D32" s="99">
        <f t="shared" si="0"/>
        <v>5</v>
      </c>
      <c r="E32" s="98">
        <v>0</v>
      </c>
      <c r="F32" s="98">
        <v>0</v>
      </c>
      <c r="G32" s="99">
        <f t="shared" si="1"/>
        <v>0</v>
      </c>
    </row>
    <row r="33" spans="1:7" x14ac:dyDescent="0.25">
      <c r="A33" s="102"/>
      <c r="B33" s="99"/>
      <c r="C33" s="99"/>
      <c r="D33" s="100">
        <f>SUM(D26:D32)</f>
        <v>20</v>
      </c>
      <c r="E33" s="99"/>
      <c r="F33" s="99"/>
      <c r="G33" s="100">
        <f>SUM(G26:G32)</f>
        <v>12</v>
      </c>
    </row>
    <row r="34" spans="1:7" x14ac:dyDescent="0.25">
      <c r="A34" s="97"/>
    </row>
    <row r="56" spans="1:1" x14ac:dyDescent="0.25">
      <c r="A56" s="3"/>
    </row>
  </sheetData>
  <mergeCells count="2">
    <mergeCell ref="B8:D8"/>
    <mergeCell ref="E8:G8"/>
  </mergeCells>
  <pageMargins left="0.7" right="0.7" top="0.75" bottom="0.75" header="0.3" footer="0.3"/>
  <pageSetup scale="8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G31"/>
  <sheetViews>
    <sheetView zoomScale="85" zoomScaleNormal="85" workbookViewId="0">
      <pane ySplit="2" topLeftCell="A3" activePane="bottomLeft" state="frozen"/>
      <selection pane="bottomLeft" activeCell="A3" sqref="A3"/>
    </sheetView>
  </sheetViews>
  <sheetFormatPr defaultRowHeight="15" x14ac:dyDescent="0.25"/>
  <cols>
    <col min="1" max="1" width="11.5703125" bestFit="1" customWidth="1"/>
    <col min="2" max="5" width="15.85546875" bestFit="1" customWidth="1"/>
  </cols>
  <sheetData>
    <row r="1" spans="1:7" x14ac:dyDescent="0.25">
      <c r="B1" s="206" t="s">
        <v>162</v>
      </c>
      <c r="C1" s="206"/>
      <c r="D1" s="206" t="s">
        <v>163</v>
      </c>
      <c r="E1" s="206"/>
    </row>
    <row r="2" spans="1:7" x14ac:dyDescent="0.25">
      <c r="A2" s="95" t="s">
        <v>159</v>
      </c>
      <c r="B2" t="s">
        <v>164</v>
      </c>
      <c r="C2" t="s">
        <v>165</v>
      </c>
      <c r="D2" t="s">
        <v>164</v>
      </c>
      <c r="E2" t="s">
        <v>165</v>
      </c>
      <c r="F2" s="96" t="str">
        <f>"NOTE: PAST 28 DAYS AVERAGE: "&amp;TEXT(AVERAGE(F3:F17),"+#,##0.00;-#,##0.00;")&amp;" SD40 EQUIVALENT UNITS"</f>
        <v>NOTE: PAST 28 DAYS AVERAGE: +0.06 SD40 EQUIVALENT UNITS</v>
      </c>
    </row>
    <row r="3" spans="1:7" x14ac:dyDescent="0.25">
      <c r="A3" s="139">
        <v>42364</v>
      </c>
      <c r="B3">
        <v>0</v>
      </c>
      <c r="C3" s="138">
        <v>11.6</v>
      </c>
      <c r="D3">
        <v>0</v>
      </c>
      <c r="E3">
        <v>8</v>
      </c>
      <c r="F3" s="141">
        <f t="shared" ref="F3:F31" si="0">B3-C3</f>
        <v>-11.6</v>
      </c>
      <c r="G3" s="140"/>
    </row>
    <row r="4" spans="1:7" x14ac:dyDescent="0.25">
      <c r="A4" s="139">
        <v>42365</v>
      </c>
      <c r="B4">
        <v>2</v>
      </c>
      <c r="C4" s="138">
        <v>9.6999999999999993</v>
      </c>
      <c r="D4">
        <v>2</v>
      </c>
      <c r="E4">
        <v>7</v>
      </c>
      <c r="F4" s="141">
        <f t="shared" si="0"/>
        <v>-7.6999999999999993</v>
      </c>
    </row>
    <row r="5" spans="1:7" x14ac:dyDescent="0.25">
      <c r="A5" s="139">
        <v>42366</v>
      </c>
      <c r="B5">
        <v>1</v>
      </c>
      <c r="C5" s="138">
        <v>7.0666666666666664</v>
      </c>
      <c r="D5">
        <v>1</v>
      </c>
      <c r="E5">
        <v>5</v>
      </c>
      <c r="F5" s="141">
        <f t="shared" si="0"/>
        <v>-6.0666666666666664</v>
      </c>
    </row>
    <row r="6" spans="1:7" x14ac:dyDescent="0.25">
      <c r="A6" s="139">
        <v>42367</v>
      </c>
      <c r="B6">
        <v>4</v>
      </c>
      <c r="C6" s="138">
        <v>8.3666666666666671</v>
      </c>
      <c r="D6">
        <v>4</v>
      </c>
      <c r="E6">
        <v>6</v>
      </c>
      <c r="F6" s="141">
        <f t="shared" si="0"/>
        <v>-4.3666666666666671</v>
      </c>
    </row>
    <row r="7" spans="1:7" x14ac:dyDescent="0.25">
      <c r="A7" s="139">
        <v>42368</v>
      </c>
      <c r="B7">
        <v>4</v>
      </c>
      <c r="C7" s="138">
        <v>2.7866666666666666</v>
      </c>
      <c r="D7">
        <v>4</v>
      </c>
      <c r="E7">
        <v>2</v>
      </c>
      <c r="F7" s="141">
        <f t="shared" si="0"/>
        <v>1.2133333333333334</v>
      </c>
    </row>
    <row r="8" spans="1:7" x14ac:dyDescent="0.25">
      <c r="A8" s="139">
        <v>42369</v>
      </c>
      <c r="B8">
        <v>6</v>
      </c>
      <c r="C8" s="138">
        <v>1.3333333333333333</v>
      </c>
      <c r="D8">
        <v>6</v>
      </c>
      <c r="E8">
        <v>1</v>
      </c>
      <c r="F8" s="141">
        <f t="shared" si="0"/>
        <v>4.666666666666667</v>
      </c>
    </row>
    <row r="9" spans="1:7" x14ac:dyDescent="0.25">
      <c r="A9" s="139">
        <v>42370</v>
      </c>
      <c r="B9">
        <v>3</v>
      </c>
      <c r="C9" s="138">
        <v>1.3333333333333333</v>
      </c>
      <c r="D9">
        <v>3</v>
      </c>
      <c r="E9">
        <v>1</v>
      </c>
      <c r="F9" s="141">
        <f t="shared" si="0"/>
        <v>1.6666666666666667</v>
      </c>
    </row>
    <row r="10" spans="1:7" x14ac:dyDescent="0.25">
      <c r="A10" s="139">
        <v>42371</v>
      </c>
      <c r="B10">
        <v>3</v>
      </c>
      <c r="C10" s="138">
        <v>4.1333333333333337</v>
      </c>
      <c r="D10">
        <v>3</v>
      </c>
      <c r="E10">
        <v>3</v>
      </c>
      <c r="F10" s="141">
        <f t="shared" si="0"/>
        <v>-1.1333333333333337</v>
      </c>
    </row>
    <row r="11" spans="1:7" x14ac:dyDescent="0.25">
      <c r="A11" s="144">
        <v>42372</v>
      </c>
      <c r="B11" s="145">
        <v>5</v>
      </c>
      <c r="C11" s="98">
        <v>2</v>
      </c>
      <c r="D11" s="146">
        <v>5</v>
      </c>
      <c r="E11" s="147">
        <v>2</v>
      </c>
      <c r="F11" s="141">
        <f t="shared" si="0"/>
        <v>3</v>
      </c>
    </row>
    <row r="12" spans="1:7" x14ac:dyDescent="0.25">
      <c r="A12" s="144">
        <v>42373</v>
      </c>
      <c r="B12" s="145">
        <v>8</v>
      </c>
      <c r="C12" s="98">
        <v>2</v>
      </c>
      <c r="D12" s="146">
        <v>8</v>
      </c>
      <c r="E12" s="147">
        <v>2</v>
      </c>
      <c r="F12" s="141">
        <f t="shared" si="0"/>
        <v>6</v>
      </c>
    </row>
    <row r="13" spans="1:7" x14ac:dyDescent="0.25">
      <c r="A13" s="144">
        <v>42374</v>
      </c>
      <c r="B13" s="145">
        <v>10</v>
      </c>
      <c r="C13" s="98">
        <v>2</v>
      </c>
      <c r="D13" s="146">
        <v>10</v>
      </c>
      <c r="E13" s="147">
        <v>2</v>
      </c>
      <c r="F13" s="141">
        <f t="shared" si="0"/>
        <v>8</v>
      </c>
    </row>
    <row r="14" spans="1:7" x14ac:dyDescent="0.25">
      <c r="A14" s="144">
        <v>42375</v>
      </c>
      <c r="B14" s="145">
        <v>7</v>
      </c>
      <c r="C14" s="98">
        <v>2</v>
      </c>
      <c r="D14" s="146">
        <v>7</v>
      </c>
      <c r="E14" s="147">
        <v>2</v>
      </c>
      <c r="F14" s="141">
        <f t="shared" si="0"/>
        <v>5</v>
      </c>
    </row>
    <row r="15" spans="1:7" x14ac:dyDescent="0.25">
      <c r="A15" s="144">
        <v>42376</v>
      </c>
      <c r="B15" s="145">
        <v>5</v>
      </c>
      <c r="C15" s="98">
        <v>2.8</v>
      </c>
      <c r="D15" s="146">
        <v>5</v>
      </c>
      <c r="E15" s="147">
        <v>2</v>
      </c>
      <c r="F15" s="141">
        <f t="shared" si="0"/>
        <v>2.2000000000000002</v>
      </c>
    </row>
    <row r="16" spans="1:7" x14ac:dyDescent="0.25">
      <c r="A16" s="144">
        <v>42377</v>
      </c>
      <c r="B16" s="145">
        <v>4</v>
      </c>
      <c r="C16" s="98">
        <v>3.4666666666666668</v>
      </c>
      <c r="D16" s="146">
        <v>4</v>
      </c>
      <c r="E16" s="147">
        <v>3</v>
      </c>
      <c r="F16" s="141">
        <f t="shared" si="0"/>
        <v>0.53333333333333321</v>
      </c>
    </row>
    <row r="17" spans="1:6" x14ac:dyDescent="0.25">
      <c r="A17" s="144">
        <v>42378</v>
      </c>
      <c r="B17" s="145">
        <v>3</v>
      </c>
      <c r="C17" s="98">
        <v>3.4666666666666668</v>
      </c>
      <c r="D17" s="146">
        <v>3</v>
      </c>
      <c r="E17" s="147">
        <v>3</v>
      </c>
      <c r="F17" s="141">
        <f t="shared" si="0"/>
        <v>-0.46666666666666679</v>
      </c>
    </row>
    <row r="18" spans="1:6" x14ac:dyDescent="0.25">
      <c r="A18" s="144">
        <v>42379</v>
      </c>
      <c r="B18">
        <v>3</v>
      </c>
      <c r="C18" s="138">
        <v>2.5</v>
      </c>
      <c r="D18">
        <v>3</v>
      </c>
      <c r="E18">
        <v>2</v>
      </c>
      <c r="F18" s="141">
        <f t="shared" si="0"/>
        <v>0.5</v>
      </c>
    </row>
    <row r="19" spans="1:6" x14ac:dyDescent="0.25">
      <c r="A19" s="144">
        <v>42380</v>
      </c>
      <c r="B19">
        <v>6</v>
      </c>
      <c r="C19" s="138">
        <v>2.5</v>
      </c>
      <c r="D19">
        <v>6</v>
      </c>
      <c r="E19">
        <v>2</v>
      </c>
      <c r="F19" s="141">
        <f t="shared" si="0"/>
        <v>3.5</v>
      </c>
    </row>
    <row r="20" spans="1:6" x14ac:dyDescent="0.25">
      <c r="A20" s="144">
        <v>42381</v>
      </c>
      <c r="B20">
        <v>5</v>
      </c>
      <c r="C20" s="138">
        <v>7.1</v>
      </c>
      <c r="D20">
        <v>5</v>
      </c>
      <c r="E20">
        <v>5</v>
      </c>
      <c r="F20" s="141">
        <f t="shared" si="0"/>
        <v>-2.0999999999999996</v>
      </c>
    </row>
    <row r="21" spans="1:6" x14ac:dyDescent="0.25">
      <c r="A21" s="144">
        <v>42382</v>
      </c>
      <c r="B21">
        <v>8</v>
      </c>
      <c r="C21" s="138">
        <v>7.1</v>
      </c>
      <c r="D21">
        <v>8</v>
      </c>
      <c r="E21">
        <v>5</v>
      </c>
      <c r="F21" s="141">
        <f t="shared" si="0"/>
        <v>0.90000000000000036</v>
      </c>
    </row>
    <row r="22" spans="1:6" x14ac:dyDescent="0.25">
      <c r="A22" s="144">
        <v>42383</v>
      </c>
      <c r="B22">
        <v>1</v>
      </c>
      <c r="C22" s="138">
        <v>4.4000000000000004</v>
      </c>
      <c r="D22">
        <v>1</v>
      </c>
      <c r="E22">
        <v>3</v>
      </c>
      <c r="F22" s="141">
        <f t="shared" si="0"/>
        <v>-3.4000000000000004</v>
      </c>
    </row>
    <row r="23" spans="1:6" x14ac:dyDescent="0.25">
      <c r="A23" s="144">
        <v>42384</v>
      </c>
      <c r="B23">
        <v>1</v>
      </c>
      <c r="C23" s="138">
        <v>4.4000000000000004</v>
      </c>
      <c r="D23">
        <v>1</v>
      </c>
      <c r="E23">
        <v>3</v>
      </c>
      <c r="F23" s="141">
        <f t="shared" si="0"/>
        <v>-3.4000000000000004</v>
      </c>
    </row>
    <row r="24" spans="1:6" x14ac:dyDescent="0.25">
      <c r="A24" s="144">
        <v>42385</v>
      </c>
      <c r="B24">
        <v>3</v>
      </c>
      <c r="C24" s="138">
        <v>2.9</v>
      </c>
      <c r="D24">
        <v>3</v>
      </c>
      <c r="E24">
        <v>2</v>
      </c>
      <c r="F24" s="141">
        <f t="shared" si="0"/>
        <v>0.10000000000000009</v>
      </c>
    </row>
    <row r="25" spans="1:6" ht="15.75" thickBot="1" x14ac:dyDescent="0.3">
      <c r="A25" s="160">
        <v>42386</v>
      </c>
      <c r="B25" s="162">
        <v>4</v>
      </c>
      <c r="C25" s="163">
        <v>2.6</v>
      </c>
      <c r="D25" s="161">
        <v>4</v>
      </c>
      <c r="E25" s="162">
        <v>2</v>
      </c>
      <c r="F25" s="141">
        <f t="shared" si="0"/>
        <v>1.4</v>
      </c>
    </row>
    <row r="26" spans="1:6" ht="15.75" thickBot="1" x14ac:dyDescent="0.3">
      <c r="A26" s="160">
        <v>42387</v>
      </c>
      <c r="B26" s="162">
        <v>6</v>
      </c>
      <c r="C26" s="163">
        <v>4.0999999999999996</v>
      </c>
      <c r="D26" s="161">
        <v>6</v>
      </c>
      <c r="E26" s="162">
        <v>3</v>
      </c>
      <c r="F26" s="141">
        <f t="shared" si="0"/>
        <v>1.9000000000000004</v>
      </c>
    </row>
    <row r="27" spans="1:6" ht="15.75" thickBot="1" x14ac:dyDescent="0.3">
      <c r="A27" s="160">
        <v>42388</v>
      </c>
      <c r="B27" s="162">
        <v>2</v>
      </c>
      <c r="C27" s="163">
        <v>5.5</v>
      </c>
      <c r="D27" s="161">
        <v>2</v>
      </c>
      <c r="E27" s="162">
        <v>4</v>
      </c>
      <c r="F27" s="141">
        <f t="shared" si="0"/>
        <v>-3.5</v>
      </c>
    </row>
    <row r="28" spans="1:6" ht="15.75" thickBot="1" x14ac:dyDescent="0.3">
      <c r="A28" s="160">
        <v>42389</v>
      </c>
      <c r="B28" s="162">
        <v>2</v>
      </c>
      <c r="C28" s="163">
        <v>3.8</v>
      </c>
      <c r="D28" s="161">
        <v>2</v>
      </c>
      <c r="E28" s="162">
        <v>3</v>
      </c>
      <c r="F28" s="141">
        <f t="shared" si="0"/>
        <v>-1.7999999999999998</v>
      </c>
    </row>
    <row r="29" spans="1:6" ht="15.75" thickBot="1" x14ac:dyDescent="0.3">
      <c r="A29" s="160">
        <v>42390</v>
      </c>
      <c r="B29" s="162">
        <v>2</v>
      </c>
      <c r="C29" s="163">
        <v>6.6</v>
      </c>
      <c r="D29" s="161">
        <v>2</v>
      </c>
      <c r="E29" s="162">
        <v>5</v>
      </c>
      <c r="F29" s="141">
        <f t="shared" si="0"/>
        <v>-4.5999999999999996</v>
      </c>
    </row>
    <row r="30" spans="1:6" ht="15.75" thickBot="1" x14ac:dyDescent="0.3">
      <c r="A30" s="160">
        <v>42391</v>
      </c>
      <c r="B30" s="162">
        <v>4</v>
      </c>
      <c r="C30" s="163">
        <v>4.3</v>
      </c>
      <c r="D30" s="161">
        <v>4</v>
      </c>
      <c r="E30" s="162">
        <v>3</v>
      </c>
      <c r="F30" s="141">
        <f t="shared" si="0"/>
        <v>-0.29999999999999982</v>
      </c>
    </row>
    <row r="31" spans="1:6" ht="15.75" thickBot="1" x14ac:dyDescent="0.3">
      <c r="A31" s="160">
        <v>42392</v>
      </c>
      <c r="B31" s="162">
        <v>5</v>
      </c>
      <c r="C31" s="163">
        <v>5.7</v>
      </c>
      <c r="D31" s="161">
        <v>5</v>
      </c>
      <c r="E31" s="162">
        <v>4</v>
      </c>
      <c r="F31" s="141">
        <f t="shared" si="0"/>
        <v>-0.70000000000000018</v>
      </c>
    </row>
  </sheetData>
  <mergeCells count="2">
    <mergeCell ref="B1:C1"/>
    <mergeCell ref="D1:E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12</vt:i4>
      </vt:variant>
    </vt:vector>
  </HeadingPairs>
  <TitlesOfParts>
    <vt:vector size="19" baseType="lpstr">
      <vt:lpstr>Service Metrics (items 1-6)</vt:lpstr>
      <vt:lpstr>Grain Metrics 1 (item 7)</vt:lpstr>
      <vt:lpstr>Grain Metrics 2 (item 8)</vt:lpstr>
      <vt:lpstr>Grain &amp; Coal Plans (items 9-10)</vt:lpstr>
      <vt:lpstr>Chicago Metrics (1-2)</vt:lpstr>
      <vt:lpstr>RCP&amp;E</vt:lpstr>
      <vt:lpstr>RCPE Chart Data</vt:lpstr>
      <vt:lpstr>'Chicago Metrics (1-2)'!Print_Area</vt:lpstr>
      <vt:lpstr>'Grain &amp; Coal Plans (items 9-10)'!Print_Area</vt:lpstr>
      <vt:lpstr>'Grain Metrics 1 (item 7)'!Print_Area</vt:lpstr>
      <vt:lpstr>'Grain Metrics 2 (item 8)'!Print_Area</vt:lpstr>
      <vt:lpstr>'RCP&amp;E'!Print_Area</vt:lpstr>
      <vt:lpstr>'RCPE Chart Data'!Print_Area</vt:lpstr>
      <vt:lpstr>'Service Metrics (items 1-6)'!Print_Area</vt:lpstr>
      <vt:lpstr>'Chicago Metrics (1-2)'!Print_Titles</vt:lpstr>
      <vt:lpstr>'Grain &amp; Coal Plans (items 9-10)'!Print_Titles</vt:lpstr>
      <vt:lpstr>'Grain Metrics 1 (item 7)'!Print_Titles</vt:lpstr>
      <vt:lpstr>'Grain Metrics 2 (item 8)'!Print_Titles</vt:lpstr>
      <vt:lpstr>'Service Metrics (items 1-6)'!Print_Titles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Todd Workman</dc:creator>
  <cp:lastModifiedBy>Government of the United States</cp:lastModifiedBy>
  <cp:lastPrinted>2016-01-26T17:53:19Z</cp:lastPrinted>
  <dcterms:created xsi:type="dcterms:W3CDTF">2006-09-16T00:00:00Z</dcterms:created>
  <dcterms:modified xsi:type="dcterms:W3CDTF">2016-01-27T19:18:08Z</dcterms:modified>
</cp:coreProperties>
</file>