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5670" windowWidth="21630" windowHeight="5730" tabRatio="725" firstSheet="2"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B67" i="2"/>
  <c r="C64" i="2"/>
  <c r="B64"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<sst xmlns="http://schemas.openxmlformats.org/spreadsheetml/2006/main" count="336" uniqueCount="207">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</sst>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12" fillId="0" borderId="14" xfId="3" quotePrefix="1" applyFont="1" applyBorder="1"/>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80" zoomScaleNormal="80" workbookViewId="0">
      <selection activeCell="B28" sqref="B28"/>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20" t="s">
        <v>176</v>
      </c>
      <c r="E2" s="119" t="s">
        <v>177</v>
      </c>
    </row>
    <row r="3" spans="1:5" ht="15" customHeight="1" x14ac:dyDescent="0.25">
      <c r="A3" s="159" t="s">
        <v>202</v>
      </c>
      <c r="B3" s="161" t="s">
        <v>198</v>
      </c>
      <c r="C3" s="163" t="str">
        <f>"Reporting Week: "&amp;WEEKNUM(E3,1)</f>
        <v>Reporting Week: 26</v>
      </c>
      <c r="D3" s="3" t="s">
        <v>0</v>
      </c>
      <c r="E3" s="4">
        <v>42911</v>
      </c>
    </row>
    <row r="4" spans="1:5" ht="15.75" thickBot="1" x14ac:dyDescent="0.3">
      <c r="A4" s="160"/>
      <c r="B4" s="162"/>
      <c r="C4" s="164"/>
      <c r="D4" s="5" t="s">
        <v>1</v>
      </c>
      <c r="E4" s="6">
        <f>E3+6</f>
        <v>42917</v>
      </c>
    </row>
    <row r="5" spans="1:5" ht="48" customHeight="1" thickBot="1" x14ac:dyDescent="0.3">
      <c r="A5" s="165" t="s">
        <v>133</v>
      </c>
      <c r="B5" s="166"/>
      <c r="C5" s="7"/>
      <c r="D5" s="8"/>
      <c r="E5" s="9"/>
    </row>
    <row r="6" spans="1:5" ht="15.75" customHeight="1" x14ac:dyDescent="0.25">
      <c r="A6" s="10" t="s">
        <v>2</v>
      </c>
      <c r="B6" s="11">
        <v>32.1</v>
      </c>
      <c r="C6" s="12"/>
      <c r="D6" s="12"/>
      <c r="E6" s="9"/>
    </row>
    <row r="7" spans="1:5" x14ac:dyDescent="0.25">
      <c r="A7" s="13" t="s">
        <v>3</v>
      </c>
      <c r="B7" s="14">
        <v>28.74</v>
      </c>
      <c r="C7" s="12"/>
      <c r="D7" s="12"/>
      <c r="E7" s="9"/>
    </row>
    <row r="8" spans="1:5" x14ac:dyDescent="0.25">
      <c r="A8" s="13" t="s">
        <v>4</v>
      </c>
      <c r="B8" s="14">
        <v>22.18</v>
      </c>
      <c r="C8" s="12"/>
      <c r="D8" s="12"/>
      <c r="E8" s="9"/>
    </row>
    <row r="9" spans="1:5" x14ac:dyDescent="0.25">
      <c r="A9" s="13" t="s">
        <v>5</v>
      </c>
      <c r="B9" s="14">
        <v>21.67</v>
      </c>
      <c r="C9" s="12"/>
      <c r="D9" s="12"/>
      <c r="E9" s="9"/>
    </row>
    <row r="10" spans="1:5" x14ac:dyDescent="0.25">
      <c r="A10" s="13" t="s">
        <v>6</v>
      </c>
      <c r="B10" s="14">
        <v>24.06</v>
      </c>
      <c r="C10" s="12"/>
      <c r="D10" s="12"/>
      <c r="E10" s="9"/>
    </row>
    <row r="11" spans="1:5" x14ac:dyDescent="0.25">
      <c r="A11" s="13" t="s">
        <v>7</v>
      </c>
      <c r="B11" s="14">
        <v>24.74</v>
      </c>
      <c r="C11" s="12"/>
      <c r="D11" s="12"/>
      <c r="E11" s="9"/>
    </row>
    <row r="12" spans="1:5" x14ac:dyDescent="0.25">
      <c r="A12" s="13" t="s">
        <v>8</v>
      </c>
      <c r="B12" s="14">
        <v>23.71</v>
      </c>
      <c r="C12" s="12"/>
      <c r="D12" s="12"/>
      <c r="E12" s="9"/>
    </row>
    <row r="13" spans="1:5" x14ac:dyDescent="0.25">
      <c r="A13" s="146" t="s">
        <v>9</v>
      </c>
      <c r="B13" s="147">
        <v>24.76</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15.75" thickBot="1" x14ac:dyDescent="0.3">
      <c r="A16" s="128" t="s">
        <v>179</v>
      </c>
      <c r="B16" s="129" t="s">
        <v>180</v>
      </c>
      <c r="C16" s="18"/>
      <c r="D16" s="19"/>
    </row>
    <row r="17" spans="1:10" x14ac:dyDescent="0.25">
      <c r="A17" s="126" t="s">
        <v>181</v>
      </c>
      <c r="B17" s="127">
        <v>8.6999999999999993</v>
      </c>
      <c r="C17" s="21"/>
      <c r="D17" s="21"/>
    </row>
    <row r="18" spans="1:10" x14ac:dyDescent="0.25">
      <c r="A18" s="23" t="s">
        <v>182</v>
      </c>
      <c r="B18" s="22">
        <v>13.5</v>
      </c>
      <c r="C18" s="21"/>
      <c r="D18" s="21"/>
    </row>
    <row r="19" spans="1:10" x14ac:dyDescent="0.25">
      <c r="A19" s="23" t="s">
        <v>183</v>
      </c>
      <c r="B19" s="22">
        <v>13.6</v>
      </c>
      <c r="C19" s="21"/>
      <c r="D19" s="21"/>
    </row>
    <row r="20" spans="1:10" x14ac:dyDescent="0.25">
      <c r="A20" s="23" t="s">
        <v>184</v>
      </c>
      <c r="B20" s="22">
        <v>6.4</v>
      </c>
      <c r="C20" s="21"/>
      <c r="D20" s="21"/>
    </row>
    <row r="21" spans="1:10" x14ac:dyDescent="0.25">
      <c r="A21" s="23" t="s">
        <v>185</v>
      </c>
      <c r="B21" s="22">
        <v>23.8</v>
      </c>
      <c r="C21" s="21"/>
      <c r="D21" s="21"/>
    </row>
    <row r="22" spans="1:10" x14ac:dyDescent="0.25">
      <c r="A22" s="23" t="s">
        <v>186</v>
      </c>
      <c r="B22" s="24">
        <v>19.3</v>
      </c>
      <c r="C22" s="21"/>
      <c r="D22" s="21"/>
    </row>
    <row r="23" spans="1:10" x14ac:dyDescent="0.25">
      <c r="A23" s="23" t="s">
        <v>187</v>
      </c>
      <c r="B23" s="22">
        <v>13.8</v>
      </c>
      <c r="C23" s="21"/>
      <c r="D23" s="21"/>
    </row>
    <row r="24" spans="1:10" x14ac:dyDescent="0.25">
      <c r="A24" s="23" t="s">
        <v>188</v>
      </c>
      <c r="B24" s="22">
        <v>28.4</v>
      </c>
      <c r="C24" s="21"/>
      <c r="D24" s="21"/>
      <c r="I24" s="25"/>
      <c r="J24" s="25"/>
    </row>
    <row r="25" spans="1:10" x14ac:dyDescent="0.25">
      <c r="A25" s="23" t="s">
        <v>189</v>
      </c>
      <c r="B25" s="22">
        <v>9.6999999999999993</v>
      </c>
      <c r="C25" s="21"/>
      <c r="D25" s="21"/>
      <c r="I25" s="20"/>
      <c r="J25" s="20"/>
    </row>
    <row r="26" spans="1:10" x14ac:dyDescent="0.25">
      <c r="A26" s="23" t="s">
        <v>190</v>
      </c>
      <c r="B26" s="22">
        <v>28.4</v>
      </c>
      <c r="C26" s="21"/>
      <c r="D26" s="21"/>
    </row>
    <row r="27" spans="1:10" x14ac:dyDescent="0.25">
      <c r="A27" s="134" t="s">
        <v>9</v>
      </c>
      <c r="B27" s="135">
        <v>19.3</v>
      </c>
      <c r="C27" s="21"/>
      <c r="D27" s="21"/>
    </row>
    <row r="28" spans="1:10" ht="18" customHeight="1" thickBot="1" x14ac:dyDescent="0.3">
      <c r="A28" s="49"/>
      <c r="B28" s="115"/>
    </row>
    <row r="29" spans="1:10" ht="45" customHeight="1" thickBot="1" x14ac:dyDescent="0.3">
      <c r="A29" s="165" t="s">
        <v>134</v>
      </c>
      <c r="B29" s="171"/>
      <c r="C29" s="7"/>
      <c r="D29" s="8"/>
    </row>
    <row r="30" spans="1:10" x14ac:dyDescent="0.25">
      <c r="A30" s="26" t="s">
        <v>10</v>
      </c>
      <c r="B30" s="114">
        <v>853</v>
      </c>
      <c r="C30" s="27"/>
      <c r="D30" s="27"/>
    </row>
    <row r="31" spans="1:10" x14ac:dyDescent="0.25">
      <c r="A31" s="28" t="s">
        <v>11</v>
      </c>
      <c r="B31" s="29">
        <v>13683</v>
      </c>
      <c r="C31" s="27"/>
      <c r="D31" s="27"/>
    </row>
    <row r="32" spans="1:10" x14ac:dyDescent="0.25">
      <c r="A32" s="28" t="s">
        <v>12</v>
      </c>
      <c r="B32" s="29">
        <v>2085</v>
      </c>
      <c r="C32" s="27"/>
      <c r="D32" s="27"/>
    </row>
    <row r="33" spans="1:5" x14ac:dyDescent="0.25">
      <c r="A33" s="28" t="s">
        <v>2</v>
      </c>
      <c r="B33" s="29">
        <v>645</v>
      </c>
      <c r="C33" s="27"/>
      <c r="D33" s="27"/>
    </row>
    <row r="34" spans="1:5" x14ac:dyDescent="0.25">
      <c r="A34" s="28" t="s">
        <v>13</v>
      </c>
      <c r="B34" s="29">
        <v>422</v>
      </c>
      <c r="C34" s="27"/>
      <c r="D34" s="27"/>
    </row>
    <row r="35" spans="1:5" x14ac:dyDescent="0.25">
      <c r="A35" s="28" t="s">
        <v>14</v>
      </c>
      <c r="B35" s="29">
        <v>261</v>
      </c>
      <c r="C35" s="27"/>
      <c r="D35" s="27"/>
    </row>
    <row r="36" spans="1:5" x14ac:dyDescent="0.25">
      <c r="A36" s="28" t="s">
        <v>15</v>
      </c>
      <c r="B36" s="29">
        <v>6767</v>
      </c>
      <c r="C36" s="27"/>
      <c r="D36" s="27"/>
    </row>
    <row r="37" spans="1:5" x14ac:dyDescent="0.25">
      <c r="A37" s="28" t="s">
        <v>16</v>
      </c>
      <c r="B37" s="29">
        <v>974</v>
      </c>
      <c r="C37" s="27"/>
      <c r="D37" s="27"/>
    </row>
    <row r="38" spans="1:5" x14ac:dyDescent="0.25">
      <c r="A38" s="144" t="s">
        <v>17</v>
      </c>
      <c r="B38" s="145">
        <f>SUM(B30:B37)</f>
        <v>25690</v>
      </c>
      <c r="C38" s="27"/>
      <c r="D38" s="27"/>
    </row>
    <row r="39" spans="1:5" ht="18" customHeight="1" thickBot="1" x14ac:dyDescent="0.3"/>
    <row r="40" spans="1:5" ht="44.25" customHeight="1" thickBot="1" x14ac:dyDescent="0.3">
      <c r="A40" s="165" t="s">
        <v>18</v>
      </c>
      <c r="B40" s="171"/>
      <c r="C40" s="16"/>
      <c r="D40" s="17"/>
    </row>
    <row r="41" spans="1:5" x14ac:dyDescent="0.25">
      <c r="A41" s="26" t="s">
        <v>3</v>
      </c>
      <c r="B41" s="30">
        <v>35.85119047617939</v>
      </c>
      <c r="C41" s="21"/>
      <c r="D41" s="21"/>
    </row>
    <row r="42" spans="1:5" x14ac:dyDescent="0.25">
      <c r="A42" s="28" t="s">
        <v>4</v>
      </c>
      <c r="B42" s="143" t="s">
        <v>205</v>
      </c>
      <c r="C42" s="21"/>
      <c r="D42" s="21"/>
    </row>
    <row r="43" spans="1:5" x14ac:dyDescent="0.25">
      <c r="A43" s="28" t="s">
        <v>5</v>
      </c>
      <c r="B43" s="143" t="s">
        <v>205</v>
      </c>
      <c r="C43" s="21"/>
      <c r="D43" s="21"/>
    </row>
    <row r="44" spans="1:5" x14ac:dyDescent="0.25">
      <c r="A44" s="28" t="s">
        <v>168</v>
      </c>
      <c r="B44" s="30" t="s">
        <v>205</v>
      </c>
      <c r="C44" s="21"/>
      <c r="D44" s="21"/>
    </row>
    <row r="45" spans="1:5" x14ac:dyDescent="0.25">
      <c r="A45" s="28" t="s">
        <v>7</v>
      </c>
      <c r="B45" s="30">
        <v>53.0966666666558</v>
      </c>
      <c r="C45" s="21"/>
      <c r="D45" s="21"/>
    </row>
    <row r="46" spans="1:5" x14ac:dyDescent="0.25">
      <c r="A46" s="28" t="s">
        <v>24</v>
      </c>
      <c r="B46" s="142">
        <v>20.485000000015134</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17" t="s">
        <v>27</v>
      </c>
      <c r="C50" s="117" t="s">
        <v>28</v>
      </c>
      <c r="D50" s="116" t="s">
        <v>16</v>
      </c>
      <c r="E50" s="168"/>
    </row>
    <row r="51" spans="1:5" x14ac:dyDescent="0.25">
      <c r="A51" s="10" t="s">
        <v>2</v>
      </c>
      <c r="B51" s="154">
        <v>0</v>
      </c>
      <c r="C51" s="154">
        <v>0</v>
      </c>
      <c r="D51" s="32">
        <f>E51-C51-B51</f>
        <v>0</v>
      </c>
      <c r="E51" s="33">
        <v>0</v>
      </c>
    </row>
    <row r="52" spans="1:5" x14ac:dyDescent="0.25">
      <c r="A52" s="13" t="s">
        <v>3</v>
      </c>
      <c r="B52" s="154">
        <v>0</v>
      </c>
      <c r="C52" s="154">
        <v>0</v>
      </c>
      <c r="D52" s="32">
        <f t="shared" ref="D52:D59" si="0">E52-C52-B52</f>
        <v>0</v>
      </c>
      <c r="E52" s="33">
        <v>0</v>
      </c>
    </row>
    <row r="53" spans="1:5" x14ac:dyDescent="0.25">
      <c r="A53" s="13" t="s">
        <v>4</v>
      </c>
      <c r="B53" s="154">
        <v>0</v>
      </c>
      <c r="C53" s="154">
        <v>0</v>
      </c>
      <c r="D53" s="32">
        <f t="shared" si="0"/>
        <v>1</v>
      </c>
      <c r="E53" s="33">
        <v>1</v>
      </c>
    </row>
    <row r="54" spans="1:5" x14ac:dyDescent="0.25">
      <c r="A54" s="13" t="s">
        <v>5</v>
      </c>
      <c r="B54" s="154">
        <v>0</v>
      </c>
      <c r="C54" s="154">
        <v>0</v>
      </c>
      <c r="D54" s="32">
        <f t="shared" si="0"/>
        <v>0</v>
      </c>
      <c r="E54" s="33">
        <v>0</v>
      </c>
    </row>
    <row r="55" spans="1:5" x14ac:dyDescent="0.25">
      <c r="A55" s="13" t="s">
        <v>6</v>
      </c>
      <c r="B55" s="154">
        <v>0</v>
      </c>
      <c r="C55" s="154">
        <v>0</v>
      </c>
      <c r="D55" s="32">
        <f t="shared" si="0"/>
        <v>0</v>
      </c>
      <c r="E55" s="33">
        <v>0</v>
      </c>
    </row>
    <row r="56" spans="1:5" x14ac:dyDescent="0.25">
      <c r="A56" s="13" t="s">
        <v>7</v>
      </c>
      <c r="B56" s="154">
        <v>0</v>
      </c>
      <c r="C56" s="154">
        <v>0</v>
      </c>
      <c r="D56" s="32">
        <f t="shared" si="0"/>
        <v>0</v>
      </c>
      <c r="E56" s="33">
        <v>0</v>
      </c>
    </row>
    <row r="57" spans="1:5" x14ac:dyDescent="0.25">
      <c r="A57" s="13" t="s">
        <v>29</v>
      </c>
      <c r="B57" s="154">
        <v>0</v>
      </c>
      <c r="C57" s="154">
        <v>0</v>
      </c>
      <c r="D57" s="32">
        <f t="shared" si="0"/>
        <v>5</v>
      </c>
      <c r="E57" s="33">
        <v>5</v>
      </c>
    </row>
    <row r="58" spans="1:5" x14ac:dyDescent="0.25">
      <c r="A58" s="13" t="s">
        <v>8</v>
      </c>
      <c r="B58" s="154">
        <v>0</v>
      </c>
      <c r="C58" s="154">
        <v>2</v>
      </c>
      <c r="D58" s="32">
        <f t="shared" si="0"/>
        <v>2</v>
      </c>
      <c r="E58" s="33">
        <v>4</v>
      </c>
    </row>
    <row r="59" spans="1:5" x14ac:dyDescent="0.25">
      <c r="A59" s="13" t="s">
        <v>17</v>
      </c>
      <c r="B59" s="155">
        <v>0</v>
      </c>
      <c r="C59" s="155">
        <v>2</v>
      </c>
      <c r="D59" s="32">
        <f t="shared" si="0"/>
        <v>8</v>
      </c>
      <c r="E59" s="33">
        <v>10</v>
      </c>
    </row>
    <row r="60" spans="1:5" ht="30" customHeight="1" thickBot="1" x14ac:dyDescent="0.3">
      <c r="C60" s="16"/>
    </row>
    <row r="61" spans="1:5" ht="36" customHeight="1" thickBot="1" x14ac:dyDescent="0.3">
      <c r="A61" s="165" t="s">
        <v>136</v>
      </c>
      <c r="B61" s="170"/>
      <c r="C61" s="171"/>
    </row>
    <row r="62" spans="1:5" ht="15.75" thickBot="1" x14ac:dyDescent="0.3">
      <c r="A62" s="122"/>
      <c r="B62" s="55" t="s">
        <v>30</v>
      </c>
      <c r="C62" s="138" t="s">
        <v>31</v>
      </c>
    </row>
    <row r="63" spans="1:5" x14ac:dyDescent="0.25">
      <c r="A63" s="26" t="s">
        <v>2</v>
      </c>
      <c r="B63" s="137">
        <v>11</v>
      </c>
      <c r="C63" s="137">
        <v>8</v>
      </c>
    </row>
    <row r="64" spans="1:5" x14ac:dyDescent="0.25">
      <c r="A64" s="28" t="s">
        <v>19</v>
      </c>
      <c r="B64" s="34">
        <f>28+239</f>
        <v>267</v>
      </c>
      <c r="C64" s="34">
        <f>32+56</f>
        <v>88</v>
      </c>
    </row>
    <row r="65" spans="1:3" x14ac:dyDescent="0.25">
      <c r="A65" s="28" t="s">
        <v>20</v>
      </c>
      <c r="B65" s="143">
        <v>3</v>
      </c>
      <c r="C65" s="132">
        <v>120</v>
      </c>
    </row>
    <row r="66" spans="1:3" x14ac:dyDescent="0.25">
      <c r="A66" s="28" t="s">
        <v>22</v>
      </c>
      <c r="B66" s="143"/>
      <c r="C66" s="148">
        <v>67</v>
      </c>
    </row>
    <row r="67" spans="1:3" x14ac:dyDescent="0.25">
      <c r="A67" s="28" t="s">
        <v>21</v>
      </c>
      <c r="B67" s="148">
        <f>2+3</f>
        <v>5</v>
      </c>
      <c r="C67" s="143" t="s">
        <v>205</v>
      </c>
    </row>
    <row r="68" spans="1:3" x14ac:dyDescent="0.25">
      <c r="A68" s="28" t="s">
        <v>23</v>
      </c>
      <c r="B68" s="132">
        <v>50</v>
      </c>
      <c r="C68" s="34">
        <v>7</v>
      </c>
    </row>
    <row r="69" spans="1:3" x14ac:dyDescent="0.25">
      <c r="A69" s="28" t="s">
        <v>32</v>
      </c>
      <c r="B69" s="34">
        <f>2+5</f>
        <v>7</v>
      </c>
      <c r="C69" s="34">
        <f>4+19</f>
        <v>23</v>
      </c>
    </row>
    <row r="70" spans="1:3" x14ac:dyDescent="0.25">
      <c r="A70" s="28" t="s">
        <v>33</v>
      </c>
      <c r="B70" s="34">
        <f>37+218</f>
        <v>255</v>
      </c>
      <c r="C70" s="34">
        <f>95+323</f>
        <v>418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37" zoomScale="80" zoomScaleNormal="80" workbookViewId="0">
      <selection activeCell="B9" sqref="B9:D57"/>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5"/>
      <c r="G1" s="35"/>
      <c r="H1" s="35"/>
      <c r="I1" s="35"/>
      <c r="J1" s="35"/>
      <c r="K1" s="35"/>
    </row>
    <row r="2" spans="1:11" ht="15.75" customHeight="1" thickBot="1" x14ac:dyDescent="0.3">
      <c r="D2" s="118" t="s">
        <v>176</v>
      </c>
      <c r="E2" s="121" t="s">
        <v>177</v>
      </c>
    </row>
    <row r="3" spans="1:11" ht="15" customHeight="1" x14ac:dyDescent="0.25">
      <c r="A3" s="159" t="str">
        <f>'Rail Service (Item Nos. 1-6)'!A3</f>
        <v xml:space="preserve">Railroad: CPRS </v>
      </c>
      <c r="B3" s="163" t="str">
        <f>'Rail Service (Item Nos. 1-6)'!B3:B4</f>
        <v>Year:  2017</v>
      </c>
      <c r="C3" s="184" t="str">
        <f>'Rail Service (Item Nos. 1-6)'!C3</f>
        <v>Reporting Week: 26</v>
      </c>
      <c r="D3" s="36" t="s">
        <v>0</v>
      </c>
      <c r="E3" s="4">
        <f>'Rail Service (Item Nos. 1-6)'!E3</f>
        <v>42911</v>
      </c>
      <c r="F3" s="16"/>
      <c r="G3" s="18"/>
      <c r="H3" s="18"/>
      <c r="I3" s="16"/>
      <c r="J3" s="9"/>
      <c r="K3" s="37"/>
    </row>
    <row r="4" spans="1:11" ht="15.75" thickBot="1" x14ac:dyDescent="0.3">
      <c r="A4" s="160"/>
      <c r="B4" s="164"/>
      <c r="C4" s="185"/>
      <c r="D4" s="38" t="s">
        <v>1</v>
      </c>
      <c r="E4" s="6">
        <f>'Rail Service (Item Nos. 1-6)'!E4</f>
        <v>42917</v>
      </c>
      <c r="F4" s="16"/>
      <c r="G4" s="18"/>
      <c r="H4" s="18"/>
      <c r="I4" s="16"/>
      <c r="J4" s="9"/>
      <c r="K4" s="37"/>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3</v>
      </c>
      <c r="C18" s="43">
        <v>0</v>
      </c>
      <c r="D18" s="43">
        <v>3</v>
      </c>
    </row>
    <row r="19" spans="1:4" x14ac:dyDescent="0.25">
      <c r="A19" s="43" t="s">
        <v>49</v>
      </c>
      <c r="B19" s="43">
        <v>3</v>
      </c>
      <c r="C19" s="43">
        <v>0</v>
      </c>
      <c r="D19" s="43">
        <v>3</v>
      </c>
    </row>
    <row r="20" spans="1:4" x14ac:dyDescent="0.25">
      <c r="A20" s="43" t="s">
        <v>50</v>
      </c>
      <c r="B20" s="43">
        <v>0</v>
      </c>
      <c r="C20" s="43">
        <v>0</v>
      </c>
      <c r="D20" s="43">
        <v>0</v>
      </c>
    </row>
    <row r="21" spans="1:4" x14ac:dyDescent="0.25">
      <c r="A21" s="43" t="s">
        <v>51</v>
      </c>
      <c r="B21" s="43">
        <v>68</v>
      </c>
      <c r="C21" s="43">
        <v>0</v>
      </c>
      <c r="D21" s="43">
        <v>68</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745</v>
      </c>
      <c r="C29" s="43">
        <v>199</v>
      </c>
      <c r="D29" s="43">
        <v>546</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0</v>
      </c>
      <c r="C38" s="43">
        <v>0</v>
      </c>
      <c r="D38" s="43">
        <v>0</v>
      </c>
    </row>
    <row r="39" spans="1:4" x14ac:dyDescent="0.25">
      <c r="A39" s="43" t="s">
        <v>69</v>
      </c>
      <c r="B39" s="43">
        <v>0</v>
      </c>
      <c r="C39" s="43">
        <v>0</v>
      </c>
      <c r="D39" s="43">
        <v>0</v>
      </c>
    </row>
    <row r="40" spans="1:4" x14ac:dyDescent="0.25">
      <c r="A40" s="43" t="s">
        <v>70</v>
      </c>
      <c r="B40" s="43">
        <v>1258</v>
      </c>
      <c r="C40" s="43">
        <v>742</v>
      </c>
      <c r="D40" s="43">
        <v>516</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0</v>
      </c>
      <c r="C47" s="43">
        <v>0</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102</v>
      </c>
      <c r="C55" s="43">
        <v>102</v>
      </c>
      <c r="D55" s="43">
        <v>0</v>
      </c>
    </row>
    <row r="56" spans="1:19" x14ac:dyDescent="0.25">
      <c r="A56" s="43" t="s">
        <v>86</v>
      </c>
      <c r="B56" s="43">
        <v>0</v>
      </c>
      <c r="C56" s="43">
        <v>0</v>
      </c>
      <c r="D56" s="43">
        <v>0</v>
      </c>
    </row>
    <row r="57" spans="1:19" x14ac:dyDescent="0.25">
      <c r="A57" s="136" t="s">
        <v>17</v>
      </c>
      <c r="B57" s="136">
        <v>2179</v>
      </c>
      <c r="C57" s="136">
        <v>1043</v>
      </c>
      <c r="D57" s="136">
        <v>1136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0"/>
      <c r="D87" s="180"/>
      <c r="E87" s="180"/>
      <c r="F87" s="180"/>
      <c r="G87" s="180"/>
      <c r="H87" s="180"/>
      <c r="I87" s="180"/>
      <c r="J87" s="180"/>
      <c r="K87" s="180"/>
      <c r="L87" s="180"/>
      <c r="M87" s="180"/>
      <c r="N87" s="180"/>
      <c r="O87" s="180"/>
      <c r="P87" s="180"/>
      <c r="Q87" s="180"/>
      <c r="R87" s="180"/>
      <c r="S87" s="180"/>
    </row>
    <row r="88" spans="1:19" x14ac:dyDescent="0.25">
      <c r="A88" s="49"/>
      <c r="B88" s="49"/>
      <c r="C88" s="180"/>
      <c r="D88" s="180"/>
      <c r="E88" s="180"/>
      <c r="F88" s="180"/>
      <c r="G88" s="180"/>
      <c r="H88" s="180"/>
      <c r="I88" s="180"/>
      <c r="J88" s="180"/>
      <c r="K88" s="180"/>
      <c r="L88" s="180"/>
      <c r="M88" s="180"/>
      <c r="N88" s="180"/>
      <c r="O88" s="180"/>
      <c r="P88" s="180"/>
      <c r="Q88" s="180"/>
      <c r="R88" s="180"/>
      <c r="S88" s="180"/>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0"/>
      <c r="D116" s="180"/>
      <c r="E116" s="180"/>
      <c r="F116" s="180"/>
      <c r="G116" s="180"/>
      <c r="H116" s="180"/>
      <c r="I116" s="180"/>
      <c r="J116" s="180"/>
      <c r="K116" s="180"/>
      <c r="L116" s="180"/>
      <c r="M116" s="180"/>
      <c r="N116" s="180"/>
      <c r="O116" s="180"/>
      <c r="P116" s="180"/>
      <c r="Q116" s="180"/>
      <c r="R116" s="180"/>
      <c r="S116" s="180"/>
    </row>
    <row r="117" spans="1:19" x14ac:dyDescent="0.25">
      <c r="A117" s="49"/>
      <c r="B117" s="49"/>
      <c r="C117" s="180"/>
      <c r="D117" s="180"/>
      <c r="E117" s="180"/>
      <c r="F117" s="180"/>
      <c r="G117" s="180"/>
      <c r="H117" s="180"/>
      <c r="I117" s="180"/>
      <c r="J117" s="180"/>
      <c r="K117" s="180"/>
      <c r="L117" s="180"/>
      <c r="M117" s="180"/>
      <c r="N117" s="180"/>
      <c r="O117" s="180"/>
      <c r="P117" s="180"/>
      <c r="Q117" s="180"/>
      <c r="R117" s="180"/>
      <c r="S117" s="180"/>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40" zoomScale="80" zoomScaleNormal="80" workbookViewId="0">
      <selection activeCell="B58" sqref="B5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2"/>
      <c r="G1" s="53"/>
      <c r="H1" s="53"/>
      <c r="I1" s="53"/>
      <c r="J1" s="53"/>
    </row>
    <row r="2" spans="1:10" ht="18" customHeight="1" thickBot="1" x14ac:dyDescent="0.3">
      <c r="D2" s="122" t="s">
        <v>176</v>
      </c>
      <c r="E2" s="123" t="s">
        <v>177</v>
      </c>
    </row>
    <row r="3" spans="1:10" x14ac:dyDescent="0.25">
      <c r="A3" s="159" t="str">
        <f>'Rail Service (Item Nos. 1-6)'!A3</f>
        <v xml:space="preserve">Railroad: CPRS </v>
      </c>
      <c r="B3" s="161" t="str">
        <f>'Rail Service (Item Nos. 1-6)'!B3:B4</f>
        <v>Year:  2017</v>
      </c>
      <c r="C3" s="184" t="str">
        <f>'Rail Service (Item Nos. 1-6)'!C3</f>
        <v>Reporting Week: 26</v>
      </c>
      <c r="D3" s="4">
        <f>'Rail Service (Item Nos. 1-6)'!E3</f>
        <v>42911</v>
      </c>
      <c r="F3" s="18"/>
      <c r="G3" s="18"/>
      <c r="H3" s="16"/>
      <c r="I3" s="9"/>
      <c r="J3" s="37"/>
    </row>
    <row r="4" spans="1:10" ht="15.75" thickBot="1" x14ac:dyDescent="0.3">
      <c r="A4" s="160"/>
      <c r="B4" s="162"/>
      <c r="C4" s="185"/>
      <c r="D4" s="6">
        <f>'Rail Service (Item Nos. 1-6)'!E4</f>
        <v>42917</v>
      </c>
      <c r="F4" s="18"/>
      <c r="G4" s="18"/>
      <c r="H4" s="16"/>
      <c r="I4" s="9"/>
      <c r="J4" s="37"/>
    </row>
    <row r="5" spans="1:10" ht="15.75" thickBot="1" x14ac:dyDescent="0.3"/>
    <row r="6" spans="1:10" s="54" customFormat="1" ht="42.75" customHeight="1" thickBot="1" x14ac:dyDescent="0.3">
      <c r="A6" s="186" t="s">
        <v>172</v>
      </c>
      <c r="B6" s="187"/>
      <c r="C6" s="187"/>
      <c r="D6" s="187"/>
      <c r="E6" s="189"/>
    </row>
    <row r="7" spans="1:10" ht="15.75" thickBot="1" x14ac:dyDescent="0.3"/>
    <row r="8" spans="1:10" ht="42" customHeight="1" thickBot="1" x14ac:dyDescent="0.3">
      <c r="A8" s="55" t="s">
        <v>35</v>
      </c>
      <c r="B8" s="31" t="s">
        <v>87</v>
      </c>
      <c r="C8" s="31" t="s">
        <v>88</v>
      </c>
      <c r="D8" s="175" t="s">
        <v>169</v>
      </c>
      <c r="E8" s="176"/>
    </row>
    <row r="9" spans="1:10" ht="39.75" customHeight="1" thickBot="1" x14ac:dyDescent="0.3">
      <c r="A9" s="56"/>
      <c r="B9" s="57"/>
      <c r="C9" s="58"/>
      <c r="D9" s="31" t="s">
        <v>89</v>
      </c>
      <c r="E9" s="31" t="s">
        <v>90</v>
      </c>
    </row>
    <row r="10" spans="1:10" x14ac:dyDescent="0.25">
      <c r="A10" s="59" t="s">
        <v>39</v>
      </c>
      <c r="B10" s="150"/>
      <c r="C10" s="150"/>
      <c r="D10" s="150"/>
      <c r="E10" s="150"/>
    </row>
    <row r="11" spans="1:10" x14ac:dyDescent="0.25">
      <c r="A11" s="133" t="s">
        <v>40</v>
      </c>
      <c r="B11" s="151"/>
      <c r="C11" s="151"/>
      <c r="D11" s="151"/>
      <c r="E11" s="151"/>
    </row>
    <row r="12" spans="1:10" x14ac:dyDescent="0.25">
      <c r="A12" s="133" t="s">
        <v>41</v>
      </c>
      <c r="B12" s="150"/>
      <c r="C12" s="150"/>
      <c r="D12" s="150"/>
      <c r="E12" s="150"/>
    </row>
    <row r="13" spans="1:10" x14ac:dyDescent="0.25">
      <c r="A13" s="133" t="s">
        <v>42</v>
      </c>
      <c r="B13" s="151"/>
      <c r="C13" s="151"/>
      <c r="D13" s="151"/>
      <c r="E13" s="151"/>
    </row>
    <row r="14" spans="1:10" x14ac:dyDescent="0.25">
      <c r="A14" s="133" t="s">
        <v>43</v>
      </c>
      <c r="B14" s="150"/>
      <c r="C14" s="150"/>
      <c r="D14" s="150"/>
      <c r="E14" s="150"/>
    </row>
    <row r="15" spans="1:10" x14ac:dyDescent="0.25">
      <c r="A15" s="133" t="s">
        <v>44</v>
      </c>
      <c r="B15" s="151"/>
      <c r="C15" s="151"/>
      <c r="D15" s="151"/>
      <c r="E15" s="151"/>
    </row>
    <row r="16" spans="1:10" x14ac:dyDescent="0.25">
      <c r="A16" s="133" t="s">
        <v>45</v>
      </c>
      <c r="B16" s="150"/>
      <c r="C16" s="150"/>
      <c r="D16" s="150"/>
      <c r="E16" s="150"/>
    </row>
    <row r="17" spans="1:5" x14ac:dyDescent="0.25">
      <c r="A17" s="133" t="s">
        <v>46</v>
      </c>
      <c r="B17" s="151"/>
      <c r="C17" s="151"/>
      <c r="D17" s="151"/>
      <c r="E17" s="151"/>
    </row>
    <row r="18" spans="1:5" x14ac:dyDescent="0.25">
      <c r="A18" s="133" t="s">
        <v>47</v>
      </c>
      <c r="B18" s="150"/>
      <c r="C18" s="150"/>
      <c r="D18" s="150"/>
      <c r="E18" s="150"/>
    </row>
    <row r="19" spans="1:5" x14ac:dyDescent="0.25">
      <c r="A19" s="133" t="s">
        <v>48</v>
      </c>
      <c r="B19" s="151"/>
      <c r="C19" s="151">
        <v>25</v>
      </c>
      <c r="D19" s="151"/>
      <c r="E19" s="151"/>
    </row>
    <row r="20" spans="1:5" x14ac:dyDescent="0.25">
      <c r="A20" s="133" t="s">
        <v>49</v>
      </c>
      <c r="B20" s="150"/>
      <c r="C20" s="150"/>
      <c r="D20" s="150"/>
      <c r="E20" s="150"/>
    </row>
    <row r="21" spans="1:5" x14ac:dyDescent="0.25">
      <c r="A21" s="133" t="s">
        <v>50</v>
      </c>
      <c r="B21" s="151"/>
      <c r="C21" s="151"/>
      <c r="D21" s="151"/>
      <c r="E21" s="151"/>
    </row>
    <row r="22" spans="1:5" x14ac:dyDescent="0.25">
      <c r="A22" s="133" t="s">
        <v>51</v>
      </c>
      <c r="B22" s="150"/>
      <c r="C22" s="150"/>
      <c r="D22" s="150"/>
      <c r="E22" s="150"/>
    </row>
    <row r="23" spans="1:5" x14ac:dyDescent="0.25">
      <c r="A23" s="133" t="s">
        <v>52</v>
      </c>
      <c r="B23" s="151"/>
      <c r="C23" s="151"/>
      <c r="D23" s="151"/>
      <c r="E23" s="151"/>
    </row>
    <row r="24" spans="1:5" x14ac:dyDescent="0.25">
      <c r="A24" s="133" t="s">
        <v>53</v>
      </c>
      <c r="B24" s="150"/>
      <c r="C24" s="150"/>
      <c r="D24" s="150"/>
      <c r="E24" s="150"/>
    </row>
    <row r="25" spans="1:5" x14ac:dyDescent="0.25">
      <c r="A25" s="133" t="s">
        <v>54</v>
      </c>
      <c r="B25" s="151"/>
      <c r="C25" s="151"/>
      <c r="D25" s="151"/>
      <c r="E25" s="151"/>
    </row>
    <row r="26" spans="1:5" x14ac:dyDescent="0.25">
      <c r="A26" s="133" t="s">
        <v>55</v>
      </c>
      <c r="B26" s="150"/>
      <c r="C26" s="150"/>
      <c r="D26" s="150"/>
      <c r="E26" s="150"/>
    </row>
    <row r="27" spans="1:5" x14ac:dyDescent="0.25">
      <c r="A27" s="133" t="s">
        <v>56</v>
      </c>
      <c r="B27" s="151"/>
      <c r="C27" s="151"/>
      <c r="D27" s="151"/>
      <c r="E27" s="151"/>
    </row>
    <row r="28" spans="1:5" x14ac:dyDescent="0.25">
      <c r="A28" s="133" t="s">
        <v>57</v>
      </c>
      <c r="B28" s="150"/>
      <c r="C28" s="150"/>
      <c r="D28" s="150"/>
      <c r="E28" s="150"/>
    </row>
    <row r="29" spans="1:5" x14ac:dyDescent="0.25">
      <c r="A29" s="133" t="s">
        <v>58</v>
      </c>
      <c r="B29" s="151"/>
      <c r="C29" s="151"/>
      <c r="D29" s="151"/>
      <c r="E29" s="151"/>
    </row>
    <row r="30" spans="1:5" x14ac:dyDescent="0.25">
      <c r="A30" s="133" t="s">
        <v>59</v>
      </c>
      <c r="B30" s="153">
        <v>265</v>
      </c>
      <c r="C30" s="150">
        <v>622</v>
      </c>
      <c r="D30" s="150"/>
      <c r="E30" s="150"/>
    </row>
    <row r="31" spans="1:5" x14ac:dyDescent="0.25">
      <c r="A31" s="133" t="s">
        <v>60</v>
      </c>
      <c r="B31" s="151"/>
      <c r="C31" s="151"/>
      <c r="D31" s="151"/>
      <c r="E31" s="151"/>
    </row>
    <row r="32" spans="1:5" x14ac:dyDescent="0.25">
      <c r="A32" s="133" t="s">
        <v>61</v>
      </c>
      <c r="B32" s="150"/>
      <c r="C32" s="150"/>
      <c r="D32" s="150"/>
      <c r="E32" s="150"/>
    </row>
    <row r="33" spans="1:7" x14ac:dyDescent="0.25">
      <c r="A33" s="133" t="s">
        <v>62</v>
      </c>
      <c r="B33" s="151"/>
      <c r="C33" s="151"/>
      <c r="D33" s="151"/>
      <c r="E33" s="151"/>
    </row>
    <row r="34" spans="1:7" x14ac:dyDescent="0.25">
      <c r="A34" s="133" t="s">
        <v>63</v>
      </c>
      <c r="B34" s="150"/>
      <c r="C34" s="150"/>
      <c r="D34" s="150"/>
      <c r="E34" s="150"/>
    </row>
    <row r="35" spans="1:7" x14ac:dyDescent="0.25">
      <c r="A35" s="133" t="s">
        <v>64</v>
      </c>
      <c r="B35" s="150">
        <v>330</v>
      </c>
      <c r="C35" s="151">
        <v>1177</v>
      </c>
      <c r="D35" s="151">
        <v>25</v>
      </c>
      <c r="E35" s="151"/>
    </row>
    <row r="36" spans="1:7" x14ac:dyDescent="0.25">
      <c r="A36" s="133" t="s">
        <v>65</v>
      </c>
      <c r="B36" s="150"/>
      <c r="C36" s="150"/>
      <c r="D36" s="150"/>
      <c r="E36" s="150"/>
      <c r="F36" s="61"/>
      <c r="G36" s="9"/>
    </row>
    <row r="37" spans="1:7" x14ac:dyDescent="0.25">
      <c r="A37" s="133" t="s">
        <v>66</v>
      </c>
      <c r="B37" s="151"/>
      <c r="C37" s="151"/>
      <c r="D37" s="151"/>
      <c r="E37" s="151"/>
    </row>
    <row r="38" spans="1:7" x14ac:dyDescent="0.25">
      <c r="A38" s="133" t="s">
        <v>67</v>
      </c>
      <c r="B38" s="150"/>
      <c r="C38" s="150"/>
      <c r="D38" s="150"/>
      <c r="E38" s="150"/>
    </row>
    <row r="39" spans="1:7" x14ac:dyDescent="0.25">
      <c r="A39" s="133" t="s">
        <v>68</v>
      </c>
      <c r="B39" s="151"/>
      <c r="C39" s="151"/>
      <c r="D39" s="151"/>
      <c r="E39" s="151"/>
    </row>
    <row r="40" spans="1:7" x14ac:dyDescent="0.25">
      <c r="A40" s="133" t="s">
        <v>69</v>
      </c>
      <c r="B40" s="150"/>
      <c r="C40" s="150"/>
      <c r="D40" s="150"/>
      <c r="E40" s="150"/>
    </row>
    <row r="41" spans="1:7" x14ac:dyDescent="0.25">
      <c r="A41" s="133" t="s">
        <v>70</v>
      </c>
      <c r="B41" s="151"/>
      <c r="C41" s="151"/>
      <c r="D41" s="151"/>
      <c r="E41" s="151"/>
    </row>
    <row r="42" spans="1:7" x14ac:dyDescent="0.25">
      <c r="A42" s="133" t="s">
        <v>71</v>
      </c>
      <c r="B42" s="150"/>
      <c r="C42" s="150"/>
      <c r="D42" s="150"/>
      <c r="E42" s="150"/>
    </row>
    <row r="43" spans="1:7" x14ac:dyDescent="0.25">
      <c r="A43" s="133" t="s">
        <v>72</v>
      </c>
      <c r="B43" s="151"/>
      <c r="C43" s="151"/>
      <c r="D43" s="151"/>
      <c r="E43" s="151"/>
    </row>
    <row r="44" spans="1:7" x14ac:dyDescent="0.25">
      <c r="A44" s="133" t="s">
        <v>73</v>
      </c>
      <c r="B44" s="150"/>
      <c r="C44" s="150"/>
      <c r="D44" s="150"/>
      <c r="E44" s="150"/>
    </row>
    <row r="45" spans="1:7" x14ac:dyDescent="0.25">
      <c r="A45" s="133" t="s">
        <v>74</v>
      </c>
      <c r="B45" s="151"/>
      <c r="C45" s="151"/>
      <c r="D45" s="151"/>
      <c r="E45" s="151"/>
    </row>
    <row r="46" spans="1:7" x14ac:dyDescent="0.25">
      <c r="A46" s="133" t="s">
        <v>75</v>
      </c>
      <c r="B46" s="150"/>
      <c r="C46" s="150"/>
      <c r="D46" s="150"/>
      <c r="E46" s="150"/>
    </row>
    <row r="47" spans="1:7" x14ac:dyDescent="0.25">
      <c r="A47" s="133" t="s">
        <v>76</v>
      </c>
      <c r="B47" s="151"/>
      <c r="C47" s="151"/>
      <c r="D47" s="151"/>
      <c r="E47" s="151"/>
    </row>
    <row r="48" spans="1:7" x14ac:dyDescent="0.25">
      <c r="A48" s="133" t="s">
        <v>77</v>
      </c>
      <c r="B48" s="150"/>
      <c r="C48" s="150"/>
      <c r="D48" s="150"/>
      <c r="E48" s="150"/>
    </row>
    <row r="49" spans="1:5" x14ac:dyDescent="0.25">
      <c r="A49" s="133" t="s">
        <v>78</v>
      </c>
      <c r="B49" s="151"/>
      <c r="C49" s="151"/>
      <c r="D49" s="151"/>
      <c r="E49" s="151"/>
    </row>
    <row r="50" spans="1:5" x14ac:dyDescent="0.25">
      <c r="A50" s="133" t="s">
        <v>79</v>
      </c>
      <c r="B50" s="150"/>
      <c r="C50" s="150"/>
      <c r="D50" s="150"/>
      <c r="E50" s="150"/>
    </row>
    <row r="51" spans="1:5" x14ac:dyDescent="0.25">
      <c r="A51" s="133" t="s">
        <v>80</v>
      </c>
      <c r="B51" s="151"/>
      <c r="C51" s="151"/>
      <c r="D51" s="151"/>
      <c r="E51" s="151"/>
    </row>
    <row r="52" spans="1:5" x14ac:dyDescent="0.25">
      <c r="A52" s="133" t="s">
        <v>81</v>
      </c>
      <c r="B52" s="150"/>
      <c r="C52" s="150"/>
      <c r="D52" s="150"/>
      <c r="E52" s="150"/>
    </row>
    <row r="53" spans="1:5" x14ac:dyDescent="0.25">
      <c r="A53" s="133" t="s">
        <v>82</v>
      </c>
      <c r="B53" s="151"/>
      <c r="C53" s="151"/>
      <c r="D53" s="151"/>
      <c r="E53" s="151"/>
    </row>
    <row r="54" spans="1:5" x14ac:dyDescent="0.25">
      <c r="A54" s="133" t="s">
        <v>83</v>
      </c>
      <c r="B54" s="150"/>
      <c r="C54" s="150"/>
      <c r="D54" s="150"/>
      <c r="E54" s="150"/>
    </row>
    <row r="55" spans="1:5" x14ac:dyDescent="0.25">
      <c r="A55" s="133" t="s">
        <v>84</v>
      </c>
      <c r="B55" s="151">
        <v>50</v>
      </c>
      <c r="C55" s="151">
        <v>125</v>
      </c>
      <c r="D55" s="151"/>
      <c r="E55" s="151"/>
    </row>
    <row r="56" spans="1:5" x14ac:dyDescent="0.25">
      <c r="A56" s="133" t="s">
        <v>85</v>
      </c>
      <c r="B56" s="150"/>
      <c r="C56" s="150"/>
      <c r="D56" s="150"/>
      <c r="E56" s="150"/>
    </row>
    <row r="57" spans="1:5" x14ac:dyDescent="0.25">
      <c r="A57" s="133" t="s">
        <v>86</v>
      </c>
      <c r="B57" s="151"/>
      <c r="C57" s="151"/>
      <c r="D57" s="151"/>
      <c r="E57" s="151"/>
    </row>
    <row r="58" spans="1:5" x14ac:dyDescent="0.25">
      <c r="A58" s="60" t="s">
        <v>91</v>
      </c>
      <c r="B58" s="152">
        <v>645</v>
      </c>
      <c r="C58" s="152">
        <v>1949</v>
      </c>
      <c r="D58" s="152">
        <v>25</v>
      </c>
      <c r="E58" s="152">
        <v>0</v>
      </c>
    </row>
    <row r="59" spans="1:5" s="49" customFormat="1" x14ac:dyDescent="0.25">
      <c r="D59" s="62"/>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opLeftCell="A16" zoomScale="86" zoomScaleNormal="86" workbookViewId="0">
      <selection activeCell="C23" sqref="C2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63"/>
      <c r="G1" s="63"/>
      <c r="H1" s="63"/>
    </row>
    <row r="2" spans="1:8" ht="16.5" customHeight="1" thickBot="1" x14ac:dyDescent="0.3">
      <c r="D2" s="125" t="s">
        <v>176</v>
      </c>
      <c r="E2" s="124" t="s">
        <v>177</v>
      </c>
    </row>
    <row r="3" spans="1:8" x14ac:dyDescent="0.25">
      <c r="A3" s="159" t="str">
        <f>'Rail Service (Item Nos. 1-6)'!A3</f>
        <v xml:space="preserve">Railroad: CPRS </v>
      </c>
      <c r="B3" s="161" t="str">
        <f>'Rail Service (Item Nos. 1-6)'!B3:B4</f>
        <v>Year:  2017</v>
      </c>
      <c r="C3" s="184" t="str">
        <f>'Rail Service (Item Nos. 1-6)'!C3</f>
        <v>Reporting Week: 26</v>
      </c>
      <c r="D3" s="64" t="s">
        <v>0</v>
      </c>
      <c r="E3" s="4">
        <f>'Rail Service (Item Nos. 1-6)'!E3</f>
        <v>42911</v>
      </c>
      <c r="F3" s="16"/>
      <c r="G3" s="9"/>
      <c r="H3" s="37"/>
    </row>
    <row r="4" spans="1:8" ht="15.75" thickBot="1" x14ac:dyDescent="0.3">
      <c r="A4" s="160"/>
      <c r="B4" s="162"/>
      <c r="C4" s="185"/>
      <c r="D4" s="65" t="s">
        <v>1</v>
      </c>
      <c r="E4" s="6">
        <f>'Rail Service (Item Nos. 1-6)'!E4</f>
        <v>42917</v>
      </c>
      <c r="F4" s="16"/>
      <c r="G4" s="9"/>
      <c r="H4" s="37"/>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7" t="s">
        <v>92</v>
      </c>
      <c r="B8" s="68" t="s">
        <v>93</v>
      </c>
      <c r="C8" s="69" t="s">
        <v>94</v>
      </c>
    </row>
    <row r="9" spans="1:8" x14ac:dyDescent="0.25">
      <c r="A9" s="70" t="s">
        <v>192</v>
      </c>
      <c r="B9" s="71"/>
      <c r="C9" s="71"/>
    </row>
    <row r="10" spans="1:8" x14ac:dyDescent="0.25">
      <c r="A10" s="72" t="s">
        <v>193</v>
      </c>
      <c r="B10" s="73"/>
      <c r="C10" s="73"/>
    </row>
    <row r="11" spans="1:8" x14ac:dyDescent="0.25">
      <c r="A11" s="75" t="s">
        <v>194</v>
      </c>
      <c r="B11" s="73"/>
      <c r="C11" s="73"/>
    </row>
    <row r="12" spans="1:8" x14ac:dyDescent="0.25">
      <c r="A12" s="75" t="s">
        <v>195</v>
      </c>
      <c r="B12" s="73"/>
      <c r="C12" s="73"/>
    </row>
    <row r="13" spans="1:8" x14ac:dyDescent="0.25">
      <c r="A13" s="75" t="s">
        <v>196</v>
      </c>
      <c r="B13" s="73"/>
      <c r="C13" s="73"/>
    </row>
    <row r="14" spans="1:8" x14ac:dyDescent="0.25">
      <c r="A14" s="75" t="s">
        <v>197</v>
      </c>
      <c r="B14" s="73"/>
      <c r="C14" s="73"/>
    </row>
    <row r="15" spans="1:8" x14ac:dyDescent="0.25">
      <c r="A15" s="74"/>
      <c r="B15" s="73"/>
      <c r="C15" s="73"/>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7" t="s">
        <v>95</v>
      </c>
      <c r="B20" s="68" t="s">
        <v>203</v>
      </c>
      <c r="C20" s="69" t="s">
        <v>204</v>
      </c>
    </row>
    <row r="21" spans="1:5" ht="15" customHeight="1" x14ac:dyDescent="0.25">
      <c r="A21" s="70" t="s">
        <v>191</v>
      </c>
      <c r="B21" s="71">
        <v>2.2000000000000002</v>
      </c>
      <c r="C21" s="71">
        <v>2.2999999999999998</v>
      </c>
    </row>
    <row r="22" spans="1:5" ht="15" customHeight="1" x14ac:dyDescent="0.25">
      <c r="A22" s="72" t="s">
        <v>16</v>
      </c>
      <c r="B22" s="73">
        <v>2.2000000000000002</v>
      </c>
      <c r="C22" s="73">
        <v>2.74</v>
      </c>
    </row>
    <row r="23" spans="1:5" ht="15" customHeight="1" x14ac:dyDescent="0.25">
      <c r="A23" s="75"/>
      <c r="B23" s="73"/>
      <c r="C23" s="73"/>
    </row>
    <row r="24" spans="1:5" ht="15" customHeight="1" x14ac:dyDescent="0.25">
      <c r="A24" s="75"/>
      <c r="B24" s="73"/>
      <c r="C24" s="73"/>
    </row>
    <row r="25" spans="1:5" ht="15" customHeight="1" x14ac:dyDescent="0.25">
      <c r="A25" s="75"/>
      <c r="B25" s="73"/>
      <c r="C25" s="73"/>
    </row>
    <row r="26" spans="1:5" ht="15" customHeight="1" x14ac:dyDescent="0.25">
      <c r="A26" s="75"/>
      <c r="B26" s="73"/>
      <c r="C26" s="73"/>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RowHeight="12.75" x14ac:dyDescent="0.2"/>
  <cols>
    <col min="1" max="1" width="15.425781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3">
      <c r="A1" s="181" t="s">
        <v>173</v>
      </c>
      <c r="B1" s="182"/>
      <c r="C1" s="182"/>
      <c r="D1" s="182"/>
      <c r="E1" s="183"/>
      <c r="F1" s="87"/>
      <c r="G1" s="87"/>
      <c r="H1" s="87"/>
      <c r="I1" s="87"/>
      <c r="J1" s="87"/>
      <c r="K1" s="87"/>
      <c r="L1" s="87"/>
      <c r="M1" s="87"/>
      <c r="N1" s="87"/>
    </row>
    <row r="2" spans="1:14" customFormat="1" ht="16.5" customHeight="1" thickBot="1" x14ac:dyDescent="0.3">
      <c r="D2" s="118" t="s">
        <v>176</v>
      </c>
      <c r="E2" s="121" t="s">
        <v>177</v>
      </c>
    </row>
    <row r="3" spans="1:14" customFormat="1" ht="15" x14ac:dyDescent="0.25">
      <c r="A3" s="159" t="str">
        <f>'Rail Service (Item Nos. 1-6)'!A3</f>
        <v xml:space="preserve">Railroad: CPRS </v>
      </c>
      <c r="B3" s="161" t="str">
        <f>'Rail Service (Item Nos. 1-6)'!B3:B4</f>
        <v>Year:  2017</v>
      </c>
      <c r="C3" s="184" t="str">
        <f>'Rail Service (Item Nos. 1-6)'!C3</f>
        <v>Reporting Week: 26</v>
      </c>
      <c r="D3" s="76" t="s">
        <v>0</v>
      </c>
      <c r="E3" s="4">
        <f>'Rail Service (Item Nos. 1-6)'!E3</f>
        <v>42911</v>
      </c>
      <c r="F3" s="16"/>
      <c r="G3" s="16"/>
      <c r="H3" s="9"/>
      <c r="I3" s="37"/>
    </row>
    <row r="4" spans="1:14" customFormat="1" ht="15.75" thickBot="1" x14ac:dyDescent="0.3">
      <c r="A4" s="160"/>
      <c r="B4" s="162"/>
      <c r="C4" s="185"/>
      <c r="D4" s="65" t="s">
        <v>1</v>
      </c>
      <c r="E4" s="6">
        <f>'Rail Service (Item Nos. 1-6)'!E4</f>
        <v>42917</v>
      </c>
      <c r="F4" s="16"/>
      <c r="G4" s="16"/>
      <c r="H4" s="9"/>
      <c r="I4" s="37"/>
    </row>
    <row r="5" spans="1:14" customFormat="1" ht="15.75" thickBot="1" x14ac:dyDescent="0.3">
      <c r="E5" s="20"/>
      <c r="F5" s="66"/>
    </row>
    <row r="6" spans="1:14" customFormat="1" ht="47.25" customHeight="1" thickBot="1" x14ac:dyDescent="0.3">
      <c r="A6" s="165" t="s">
        <v>167</v>
      </c>
      <c r="B6" s="170"/>
      <c r="C6" s="170"/>
      <c r="D6" s="170"/>
      <c r="E6" s="171"/>
    </row>
    <row r="7" spans="1:14" ht="13.5" thickBot="1" x14ac:dyDescent="0.25"/>
    <row r="8" spans="1:14" s="82" customFormat="1" ht="29.25" customHeight="1" thickBot="1" x14ac:dyDescent="0.3">
      <c r="A8" s="78" t="s">
        <v>96</v>
      </c>
      <c r="B8" s="79" t="s">
        <v>97</v>
      </c>
      <c r="C8" s="79" t="s">
        <v>98</v>
      </c>
      <c r="D8" s="80" t="s">
        <v>137</v>
      </c>
      <c r="E8" s="81" t="s">
        <v>99</v>
      </c>
    </row>
    <row r="9" spans="1:14" x14ac:dyDescent="0.2">
      <c r="A9" s="83" t="s">
        <v>201</v>
      </c>
      <c r="B9" s="83" t="s">
        <v>101</v>
      </c>
      <c r="C9" s="83" t="s">
        <v>147</v>
      </c>
      <c r="D9" s="83">
        <v>774</v>
      </c>
      <c r="E9" s="83">
        <v>477</v>
      </c>
    </row>
    <row r="10" spans="1:14" x14ac:dyDescent="0.2">
      <c r="A10" s="83" t="s">
        <v>201</v>
      </c>
      <c r="B10" s="84" t="s">
        <v>20</v>
      </c>
      <c r="C10" s="84" t="s">
        <v>148</v>
      </c>
      <c r="D10" s="143">
        <v>50</v>
      </c>
      <c r="E10" s="84">
        <v>826</v>
      </c>
    </row>
    <row r="11" spans="1:14" x14ac:dyDescent="0.2">
      <c r="A11" s="83" t="s">
        <v>201</v>
      </c>
      <c r="B11" s="84" t="s">
        <v>105</v>
      </c>
      <c r="C11" s="83" t="s">
        <v>110</v>
      </c>
      <c r="D11" s="84">
        <v>54</v>
      </c>
      <c r="E11" s="84">
        <v>3</v>
      </c>
    </row>
    <row r="12" spans="1:14" x14ac:dyDescent="0.2">
      <c r="A12" s="83" t="s">
        <v>201</v>
      </c>
      <c r="B12" s="84" t="s">
        <v>107</v>
      </c>
      <c r="C12" s="84" t="s">
        <v>149</v>
      </c>
      <c r="D12" s="84">
        <v>1622</v>
      </c>
      <c r="E12" s="84">
        <v>37</v>
      </c>
    </row>
    <row r="13" spans="1:14" x14ac:dyDescent="0.2">
      <c r="A13" s="83" t="s">
        <v>201</v>
      </c>
      <c r="B13" s="84" t="s">
        <v>139</v>
      </c>
      <c r="C13" s="83" t="s">
        <v>150</v>
      </c>
      <c r="D13" s="84">
        <v>17</v>
      </c>
      <c r="E13" s="84">
        <v>22</v>
      </c>
    </row>
    <row r="14" spans="1:14" x14ac:dyDescent="0.2">
      <c r="A14" s="83" t="s">
        <v>201</v>
      </c>
      <c r="B14" s="84" t="s">
        <v>140</v>
      </c>
      <c r="C14" s="84" t="s">
        <v>151</v>
      </c>
      <c r="D14" s="84">
        <v>257</v>
      </c>
      <c r="E14" s="84">
        <v>79</v>
      </c>
    </row>
    <row r="15" spans="1:14" x14ac:dyDescent="0.2">
      <c r="A15" s="83" t="s">
        <v>201</v>
      </c>
      <c r="B15" s="84" t="s">
        <v>100</v>
      </c>
      <c r="C15" s="83" t="s">
        <v>152</v>
      </c>
      <c r="D15" s="84">
        <v>273</v>
      </c>
      <c r="E15" s="84">
        <v>67</v>
      </c>
    </row>
    <row r="16" spans="1:14" x14ac:dyDescent="0.2">
      <c r="A16" s="83" t="s">
        <v>201</v>
      </c>
      <c r="B16" s="84" t="s">
        <v>19</v>
      </c>
      <c r="C16" s="84" t="s">
        <v>153</v>
      </c>
      <c r="D16" s="84">
        <v>2350</v>
      </c>
      <c r="E16" s="84">
        <v>184</v>
      </c>
    </row>
    <row r="17" spans="1:17" x14ac:dyDescent="0.2">
      <c r="A17" s="83" t="s">
        <v>201</v>
      </c>
      <c r="B17" s="84" t="s">
        <v>106</v>
      </c>
      <c r="C17" s="83" t="s">
        <v>154</v>
      </c>
      <c r="D17" s="84">
        <v>169</v>
      </c>
      <c r="E17" s="84">
        <v>71</v>
      </c>
    </row>
    <row r="18" spans="1:17" x14ac:dyDescent="0.2">
      <c r="A18" s="83" t="s">
        <v>201</v>
      </c>
      <c r="B18" s="84" t="s">
        <v>103</v>
      </c>
      <c r="C18" s="84" t="s">
        <v>155</v>
      </c>
      <c r="D18" s="84">
        <v>6</v>
      </c>
      <c r="E18" s="84">
        <v>98</v>
      </c>
    </row>
    <row r="19" spans="1:17" x14ac:dyDescent="0.2">
      <c r="A19" s="83" t="s">
        <v>201</v>
      </c>
      <c r="B19" s="84" t="s">
        <v>104</v>
      </c>
      <c r="C19" s="83" t="s">
        <v>156</v>
      </c>
      <c r="D19" s="143" t="s">
        <v>205</v>
      </c>
      <c r="E19" s="143" t="s">
        <v>205</v>
      </c>
    </row>
    <row r="20" spans="1:17" x14ac:dyDescent="0.2">
      <c r="A20" s="83" t="s">
        <v>201</v>
      </c>
      <c r="B20" s="84" t="s">
        <v>141</v>
      </c>
      <c r="C20" s="84" t="s">
        <v>157</v>
      </c>
      <c r="D20" s="84">
        <v>217</v>
      </c>
      <c r="E20" s="84">
        <v>86</v>
      </c>
    </row>
    <row r="21" spans="1:17" x14ac:dyDescent="0.2">
      <c r="A21" s="83" t="s">
        <v>201</v>
      </c>
      <c r="B21" s="84" t="s">
        <v>142</v>
      </c>
      <c r="C21" s="83" t="s">
        <v>158</v>
      </c>
      <c r="D21" s="84">
        <v>121</v>
      </c>
      <c r="E21" s="84">
        <v>237</v>
      </c>
    </row>
    <row r="22" spans="1:17" x14ac:dyDescent="0.2">
      <c r="A22" s="83" t="s">
        <v>201</v>
      </c>
      <c r="B22" s="84" t="s">
        <v>143</v>
      </c>
      <c r="C22" s="84" t="s">
        <v>159</v>
      </c>
      <c r="D22" s="149">
        <v>4</v>
      </c>
      <c r="E22" s="84">
        <v>7</v>
      </c>
    </row>
    <row r="23" spans="1:17" x14ac:dyDescent="0.2">
      <c r="A23" s="83" t="s">
        <v>201</v>
      </c>
      <c r="B23" s="84" t="s">
        <v>144</v>
      </c>
      <c r="C23" s="83" t="s">
        <v>160</v>
      </c>
      <c r="D23" s="84">
        <v>249</v>
      </c>
      <c r="E23" s="84">
        <v>107</v>
      </c>
    </row>
    <row r="24" spans="1:17" x14ac:dyDescent="0.2">
      <c r="A24" s="83" t="s">
        <v>201</v>
      </c>
      <c r="B24" s="84" t="s">
        <v>102</v>
      </c>
      <c r="C24" s="84" t="s">
        <v>161</v>
      </c>
      <c r="D24" s="143" t="s">
        <v>205</v>
      </c>
      <c r="E24" s="84">
        <v>3</v>
      </c>
    </row>
    <row r="25" spans="1:17" x14ac:dyDescent="0.2">
      <c r="A25" s="83" t="s">
        <v>201</v>
      </c>
      <c r="B25" s="84" t="s">
        <v>145</v>
      </c>
      <c r="C25" s="83" t="s">
        <v>162</v>
      </c>
      <c r="D25" s="84">
        <v>21</v>
      </c>
      <c r="E25" s="84">
        <v>94</v>
      </c>
    </row>
    <row r="26" spans="1:17" x14ac:dyDescent="0.2">
      <c r="A26" s="83" t="s">
        <v>201</v>
      </c>
      <c r="B26" s="84" t="s">
        <v>108</v>
      </c>
      <c r="C26" s="84" t="s">
        <v>163</v>
      </c>
      <c r="D26" s="84">
        <v>118</v>
      </c>
      <c r="E26" s="84">
        <v>297</v>
      </c>
    </row>
    <row r="27" spans="1:17" x14ac:dyDescent="0.2">
      <c r="A27" s="83" t="s">
        <v>201</v>
      </c>
      <c r="B27" s="84" t="s">
        <v>146</v>
      </c>
      <c r="C27" s="83" t="s">
        <v>164</v>
      </c>
      <c r="D27" s="84">
        <v>108</v>
      </c>
      <c r="E27" s="84">
        <v>3</v>
      </c>
    </row>
    <row r="28" spans="1:17" x14ac:dyDescent="0.2">
      <c r="A28" s="83" t="s">
        <v>201</v>
      </c>
      <c r="B28" s="84" t="s">
        <v>33</v>
      </c>
      <c r="C28" s="84" t="s">
        <v>112</v>
      </c>
      <c r="D28" s="84">
        <v>69</v>
      </c>
      <c r="E28" s="84">
        <v>239</v>
      </c>
    </row>
    <row r="29" spans="1:17" x14ac:dyDescent="0.2">
      <c r="A29" s="83" t="s">
        <v>201</v>
      </c>
      <c r="B29" s="84" t="s">
        <v>109</v>
      </c>
      <c r="C29" s="84" t="s">
        <v>165</v>
      </c>
      <c r="D29" s="84">
        <v>2822</v>
      </c>
      <c r="E29" s="84">
        <v>205</v>
      </c>
    </row>
    <row r="30" spans="1:17" ht="15" x14ac:dyDescent="0.2">
      <c r="A30" s="83" t="s">
        <v>201</v>
      </c>
      <c r="B30" s="84" t="s">
        <v>111</v>
      </c>
      <c r="C30" s="84" t="s">
        <v>166</v>
      </c>
      <c r="D30" s="143">
        <v>1</v>
      </c>
      <c r="E30" s="143" t="s">
        <v>206</v>
      </c>
      <c r="H30" s="113"/>
    </row>
    <row r="31" spans="1:17" ht="30" customHeight="1" thickBot="1" x14ac:dyDescent="0.25"/>
    <row r="32" spans="1:17" ht="48.75" customHeight="1" thickBot="1" x14ac:dyDescent="0.25">
      <c r="A32" s="165" t="s">
        <v>199</v>
      </c>
      <c r="B32" s="170"/>
      <c r="C32" s="170"/>
      <c r="D32" s="170"/>
      <c r="E32" s="171"/>
      <c r="F32" s="85"/>
      <c r="G32" s="85"/>
      <c r="I32" s="85"/>
      <c r="J32" s="85"/>
      <c r="K32" s="85"/>
      <c r="L32" s="85"/>
      <c r="M32" s="85"/>
      <c r="N32" s="85"/>
      <c r="O32" s="85"/>
      <c r="P32" s="85"/>
      <c r="Q32" s="85"/>
    </row>
    <row r="33" spans="1:5" ht="13.5" thickBot="1" x14ac:dyDescent="0.25"/>
    <row r="34" spans="1:5" s="82" customFormat="1" ht="24.75" customHeight="1" thickBot="1" x14ac:dyDescent="0.3">
      <c r="A34" s="78" t="s">
        <v>96</v>
      </c>
      <c r="B34" s="79" t="s">
        <v>97</v>
      </c>
      <c r="C34" s="79" t="s">
        <v>98</v>
      </c>
      <c r="D34" s="79" t="s">
        <v>137</v>
      </c>
      <c r="E34" s="86" t="s">
        <v>99</v>
      </c>
    </row>
    <row r="35" spans="1:5" x14ac:dyDescent="0.2">
      <c r="A35" s="83" t="s">
        <v>201</v>
      </c>
      <c r="B35" s="83" t="s">
        <v>32</v>
      </c>
      <c r="C35" s="83" t="s">
        <v>147</v>
      </c>
      <c r="D35" s="83">
        <v>95</v>
      </c>
      <c r="E35" s="83">
        <v>24</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topLeftCell="A10" workbookViewId="0">
      <selection activeCell="E19" sqref="E19"/>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209" t="s">
        <v>173</v>
      </c>
      <c r="B1" s="210"/>
      <c r="C1" s="210"/>
      <c r="D1" s="210"/>
      <c r="E1" s="211"/>
      <c r="F1" s="88"/>
      <c r="G1" s="89"/>
      <c r="H1" s="89"/>
      <c r="I1" s="89"/>
      <c r="J1" s="89"/>
      <c r="K1" s="89"/>
      <c r="L1" s="89"/>
    </row>
    <row r="2" spans="1:12" ht="15.75" thickBot="1" x14ac:dyDescent="0.3">
      <c r="A2" s="91"/>
      <c r="B2" s="91"/>
      <c r="C2" s="91"/>
      <c r="D2" s="118" t="s">
        <v>176</v>
      </c>
      <c r="E2" s="121" t="s">
        <v>177</v>
      </c>
      <c r="F2" s="91"/>
      <c r="G2" s="91"/>
      <c r="H2" s="91"/>
      <c r="I2" s="91"/>
      <c r="J2" s="91"/>
      <c r="K2" s="91"/>
      <c r="L2" s="91"/>
    </row>
    <row r="3" spans="1:12" ht="15" x14ac:dyDescent="0.25">
      <c r="A3" s="159" t="str">
        <f>'Rail Service (Item Nos. 1-6)'!A3</f>
        <v xml:space="preserve">Railroad: CPRS </v>
      </c>
      <c r="B3" s="161" t="str">
        <f>'Rail Service (Item Nos. 1-6)'!B3:B4</f>
        <v>Year:  2017</v>
      </c>
      <c r="C3" s="184" t="str">
        <f>'Rail Service (Item Nos. 1-6)'!C3</f>
        <v>Reporting Week: 26</v>
      </c>
      <c r="D3" s="92" t="s">
        <v>0</v>
      </c>
      <c r="E3" s="93">
        <f>'Rail Service (Item Nos. 1-6)'!E3</f>
        <v>42911</v>
      </c>
      <c r="F3" s="208"/>
      <c r="G3" s="208"/>
      <c r="H3" s="201"/>
      <c r="I3" s="201"/>
      <c r="J3" s="94"/>
      <c r="K3" s="95"/>
      <c r="L3" s="96"/>
    </row>
    <row r="4" spans="1:12" ht="15.75" thickBot="1" x14ac:dyDescent="0.3">
      <c r="A4" s="160"/>
      <c r="B4" s="162"/>
      <c r="C4" s="185"/>
      <c r="D4" s="97" t="s">
        <v>1</v>
      </c>
      <c r="E4" s="98">
        <f>'Rail Service (Item Nos. 1-6)'!E4</f>
        <v>42917</v>
      </c>
      <c r="F4" s="208"/>
      <c r="G4" s="208"/>
      <c r="H4" s="201"/>
      <c r="I4" s="201"/>
      <c r="J4" s="94"/>
      <c r="K4" s="95"/>
      <c r="L4" s="96"/>
    </row>
    <row r="5" spans="1:12" ht="15.75" thickBot="1" x14ac:dyDescent="0.3">
      <c r="A5" s="99"/>
      <c r="B5" s="100"/>
      <c r="C5" s="100"/>
      <c r="D5" s="101"/>
      <c r="E5" s="102"/>
      <c r="F5" s="99"/>
      <c r="G5" s="99"/>
      <c r="H5" s="103"/>
      <c r="I5" s="103"/>
      <c r="J5" s="94"/>
      <c r="K5" s="95"/>
      <c r="L5" s="96"/>
    </row>
    <row r="6" spans="1:12" ht="15.75" thickBot="1" x14ac:dyDescent="0.3">
      <c r="A6" s="202" t="s">
        <v>113</v>
      </c>
      <c r="B6" s="203"/>
      <c r="C6" s="100"/>
      <c r="D6" s="101"/>
      <c r="E6" s="102"/>
      <c r="F6" s="99"/>
      <c r="G6" s="99"/>
      <c r="H6" s="103"/>
      <c r="I6" s="103"/>
      <c r="J6" s="94"/>
      <c r="K6" s="95"/>
      <c r="L6" s="96"/>
    </row>
    <row r="7" spans="1:12" ht="15.75" thickBot="1" x14ac:dyDescent="0.3">
      <c r="A7" s="91"/>
      <c r="B7" s="91"/>
      <c r="C7" s="91"/>
      <c r="D7" s="91"/>
      <c r="E7" s="91"/>
      <c r="F7" s="91"/>
      <c r="G7" s="91"/>
      <c r="H7" s="91"/>
      <c r="I7" s="91"/>
      <c r="J7" s="91"/>
      <c r="K7" s="91"/>
      <c r="L7" s="91"/>
    </row>
    <row r="8" spans="1:12" ht="17.25" customHeight="1" thickBot="1" x14ac:dyDescent="0.3">
      <c r="A8" s="204" t="s">
        <v>138</v>
      </c>
      <c r="B8" s="205"/>
      <c r="C8" s="91"/>
      <c r="D8" s="91"/>
      <c r="E8" s="91"/>
      <c r="F8" s="91"/>
      <c r="G8" s="91"/>
      <c r="H8" s="91"/>
      <c r="I8" s="91"/>
      <c r="J8" s="91"/>
      <c r="K8" s="91"/>
      <c r="L8" s="91"/>
    </row>
    <row r="9" spans="1:12" ht="15" x14ac:dyDescent="0.25">
      <c r="A9" s="104" t="s">
        <v>114</v>
      </c>
      <c r="B9" s="105"/>
      <c r="C9" s="91"/>
      <c r="D9" s="91"/>
      <c r="E9" s="91"/>
      <c r="F9" s="91"/>
      <c r="G9" s="91"/>
      <c r="H9" s="91"/>
      <c r="I9" s="91"/>
      <c r="J9" s="91"/>
      <c r="K9" s="91"/>
      <c r="L9" s="91"/>
    </row>
    <row r="10" spans="1:12" ht="15" x14ac:dyDescent="0.25">
      <c r="A10" s="106" t="s">
        <v>115</v>
      </c>
      <c r="B10" s="139">
        <v>1031</v>
      </c>
      <c r="C10" s="91"/>
      <c r="D10" s="91"/>
      <c r="E10" s="91"/>
      <c r="F10" s="91"/>
      <c r="G10" s="91"/>
      <c r="H10" s="91"/>
      <c r="I10" s="91"/>
      <c r="J10" s="91"/>
      <c r="K10" s="91"/>
      <c r="L10" s="91"/>
    </row>
    <row r="11" spans="1:12" ht="15" x14ac:dyDescent="0.25">
      <c r="A11" s="106" t="s">
        <v>116</v>
      </c>
      <c r="B11" s="139"/>
      <c r="C11" s="91"/>
      <c r="D11" s="91"/>
      <c r="E11" s="91"/>
      <c r="F11" s="91"/>
      <c r="G11" s="91"/>
      <c r="H11" s="91"/>
      <c r="I11" s="91"/>
      <c r="J11" s="91"/>
      <c r="K11" s="91"/>
      <c r="L11" s="91"/>
    </row>
    <row r="12" spans="1:12" ht="15" x14ac:dyDescent="0.25">
      <c r="A12" s="106" t="s">
        <v>117</v>
      </c>
      <c r="B12" s="139">
        <v>8</v>
      </c>
      <c r="C12" s="91"/>
      <c r="D12" s="91"/>
      <c r="E12" s="91"/>
      <c r="F12" s="91"/>
      <c r="G12" s="91"/>
      <c r="H12" s="91"/>
      <c r="I12" s="91"/>
      <c r="J12" s="91"/>
      <c r="K12" s="91"/>
      <c r="L12" s="91"/>
    </row>
    <row r="13" spans="1:12" ht="15" x14ac:dyDescent="0.25">
      <c r="A13" s="106" t="s">
        <v>118</v>
      </c>
      <c r="B13" s="139"/>
      <c r="C13" s="91"/>
      <c r="D13" s="91"/>
      <c r="E13" s="91"/>
      <c r="F13" s="91"/>
      <c r="G13" s="91"/>
      <c r="H13" s="91"/>
      <c r="I13" s="91"/>
      <c r="J13" s="91"/>
      <c r="K13" s="91"/>
      <c r="L13" s="91"/>
    </row>
    <row r="14" spans="1:12" ht="15" x14ac:dyDescent="0.25">
      <c r="A14" s="106" t="s">
        <v>119</v>
      </c>
      <c r="B14" s="139">
        <v>15</v>
      </c>
      <c r="C14" s="91"/>
      <c r="D14" s="91"/>
      <c r="E14" s="91"/>
      <c r="F14" s="91"/>
      <c r="G14" s="91"/>
      <c r="H14" s="91"/>
      <c r="I14" s="91"/>
      <c r="J14" s="91"/>
      <c r="K14" s="91"/>
      <c r="L14" s="91"/>
    </row>
    <row r="15" spans="1:12" ht="15" x14ac:dyDescent="0.25">
      <c r="A15" s="106" t="s">
        <v>120</v>
      </c>
      <c r="B15" s="139"/>
      <c r="C15" s="91"/>
      <c r="D15" s="91"/>
      <c r="E15" s="91"/>
      <c r="F15" s="91"/>
      <c r="G15" s="91"/>
      <c r="H15" s="91"/>
      <c r="I15" s="91"/>
      <c r="J15" s="91"/>
      <c r="K15" s="91"/>
      <c r="L15" s="91"/>
    </row>
    <row r="16" spans="1:12" ht="15" x14ac:dyDescent="0.25">
      <c r="A16" s="106" t="s">
        <v>121</v>
      </c>
      <c r="B16" s="139"/>
      <c r="C16" s="91"/>
      <c r="D16" s="91"/>
      <c r="E16" s="91"/>
      <c r="F16" s="91"/>
      <c r="G16" s="91"/>
      <c r="H16" s="91"/>
      <c r="I16" s="91"/>
      <c r="J16" s="91"/>
      <c r="K16" s="91"/>
      <c r="L16" s="91"/>
    </row>
    <row r="17" spans="1:2" ht="15" x14ac:dyDescent="0.25">
      <c r="A17" s="106" t="s">
        <v>122</v>
      </c>
      <c r="B17" s="139"/>
    </row>
    <row r="18" spans="1:2" ht="15" x14ac:dyDescent="0.25">
      <c r="A18" s="106" t="s">
        <v>123</v>
      </c>
      <c r="B18" s="139"/>
    </row>
    <row r="19" spans="1:2" ht="15" x14ac:dyDescent="0.25">
      <c r="A19" s="106" t="s">
        <v>124</v>
      </c>
      <c r="B19" s="139"/>
    </row>
    <row r="20" spans="1:2" ht="30" x14ac:dyDescent="0.25">
      <c r="A20" s="107" t="s">
        <v>171</v>
      </c>
      <c r="B20" s="108"/>
    </row>
    <row r="21" spans="1:2" ht="13.5" thickBot="1" x14ac:dyDescent="0.25">
      <c r="A21" s="109"/>
      <c r="B21" s="109"/>
    </row>
    <row r="22" spans="1:2" ht="28.5" customHeight="1" thickBot="1" x14ac:dyDescent="0.25">
      <c r="A22" s="206" t="s">
        <v>200</v>
      </c>
      <c r="B22" s="207"/>
    </row>
    <row r="23" spans="1:2" ht="15" x14ac:dyDescent="0.25">
      <c r="A23" s="140" t="s">
        <v>125</v>
      </c>
      <c r="B23" s="141">
        <v>0</v>
      </c>
    </row>
    <row r="24" spans="1:2" ht="15" x14ac:dyDescent="0.25">
      <c r="A24" s="110" t="s">
        <v>126</v>
      </c>
      <c r="B24" s="131">
        <v>0</v>
      </c>
    </row>
    <row r="25" spans="1:2" ht="15" x14ac:dyDescent="0.25">
      <c r="A25" s="111" t="s">
        <v>127</v>
      </c>
      <c r="B25" s="130">
        <v>0</v>
      </c>
    </row>
    <row r="26" spans="1:2" ht="15" x14ac:dyDescent="0.25">
      <c r="A26" s="111" t="s">
        <v>128</v>
      </c>
      <c r="B26" s="131">
        <v>0</v>
      </c>
    </row>
    <row r="27" spans="1:2" ht="15" x14ac:dyDescent="0.25">
      <c r="A27" s="111" t="s">
        <v>129</v>
      </c>
      <c r="B27" s="131">
        <v>0</v>
      </c>
    </row>
    <row r="28" spans="1:2" ht="15" x14ac:dyDescent="0.25">
      <c r="A28" s="111" t="s">
        <v>130</v>
      </c>
      <c r="B28" s="131">
        <v>0</v>
      </c>
    </row>
    <row r="29" spans="1:2" ht="15" x14ac:dyDescent="0.25">
      <c r="A29" s="111" t="s">
        <v>131</v>
      </c>
      <c r="B29" s="131">
        <v>0</v>
      </c>
    </row>
    <row r="30" spans="1:2" ht="15" x14ac:dyDescent="0.25">
      <c r="A30" s="111" t="s">
        <v>132</v>
      </c>
      <c r="B30" s="131">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Paul Stedman</cp:lastModifiedBy>
  <cp:lastPrinted>2017-06-05T18:06:08Z</cp:lastPrinted>
  <dcterms:created xsi:type="dcterms:W3CDTF">2016-12-06T20:27:51Z</dcterms:created>
  <dcterms:modified xsi:type="dcterms:W3CDTF">2017-07-05T13:50:20Z</dcterms:modified>
</cp:coreProperties>
</file>