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690" windowWidth="28830" windowHeight="673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9" i="2"/>
  <c r="B68" i="2"/>
  <c r="B67" i="2"/>
  <c r="C66" i="2"/>
  <c r="C64" i="2"/>
  <c r="B64" i="2"/>
  <c r="D57" i="3" l="1"/>
  <c r="C57" i="3"/>
  <c r="B57" i="3"/>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<sst xmlns="http://schemas.openxmlformats.org/spreadsheetml/2006/main" count="341" uniqueCount="207">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</sst>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14" t="s">
        <v>176</v>
      </c>
      <c r="E2" s="113" t="s">
        <v>177</v>
      </c>
    </row>
    <row r="3" spans="1:5" ht="15" customHeight="1" x14ac:dyDescent="0.25">
      <c r="A3" s="174" t="s">
        <v>202</v>
      </c>
      <c r="B3" s="158" t="s">
        <v>198</v>
      </c>
      <c r="C3" s="177" t="str">
        <f>"Reporting Week: "&amp;WEEKNUM(E3,1)</f>
        <v>Reporting Week: 52</v>
      </c>
      <c r="D3" s="3" t="s">
        <v>0</v>
      </c>
      <c r="E3" s="4">
        <v>43093</v>
      </c>
    </row>
    <row r="4" spans="1:5" ht="15.75" thickBot="1" x14ac:dyDescent="0.3">
      <c r="A4" s="175"/>
      <c r="B4" s="176"/>
      <c r="C4" s="178"/>
      <c r="D4" s="5" t="s">
        <v>1</v>
      </c>
      <c r="E4" s="6">
        <f>E3+6</f>
        <v>43099</v>
      </c>
    </row>
    <row r="5" spans="1:5" ht="48" customHeight="1" thickBot="1" x14ac:dyDescent="0.3">
      <c r="A5" s="160" t="s">
        <v>133</v>
      </c>
      <c r="B5" s="179"/>
      <c r="C5" s="7"/>
      <c r="D5" s="8"/>
      <c r="E5" s="9"/>
    </row>
    <row r="6" spans="1:5" ht="15.75" customHeight="1" x14ac:dyDescent="0.25">
      <c r="A6" s="10" t="s">
        <v>2</v>
      </c>
      <c r="B6" s="11">
        <v>30.732580207862998</v>
      </c>
      <c r="C6" s="12"/>
      <c r="D6" s="12"/>
      <c r="E6" s="9"/>
    </row>
    <row r="7" spans="1:5" x14ac:dyDescent="0.25">
      <c r="A7" s="13" t="s">
        <v>3</v>
      </c>
      <c r="B7" s="14">
        <v>25.094674556213</v>
      </c>
      <c r="C7" s="12"/>
      <c r="D7" s="12"/>
      <c r="E7" s="9"/>
    </row>
    <row r="8" spans="1:5" x14ac:dyDescent="0.25">
      <c r="A8" s="13" t="s">
        <v>4</v>
      </c>
      <c r="B8" s="14">
        <v>21.644225789745999</v>
      </c>
      <c r="C8" s="12"/>
      <c r="D8" s="12"/>
      <c r="E8" s="9"/>
    </row>
    <row r="9" spans="1:5" x14ac:dyDescent="0.25">
      <c r="A9" s="13" t="s">
        <v>5</v>
      </c>
      <c r="B9" s="14">
        <v>30.919354838709999</v>
      </c>
      <c r="C9" s="12"/>
      <c r="D9" s="12"/>
      <c r="E9" s="9"/>
    </row>
    <row r="10" spans="1:5" x14ac:dyDescent="0.25">
      <c r="A10" s="13" t="s">
        <v>6</v>
      </c>
      <c r="B10" s="14">
        <v>25.162867191256002</v>
      </c>
      <c r="C10" s="12"/>
      <c r="D10" s="12"/>
      <c r="E10" s="9"/>
    </row>
    <row r="11" spans="1:5" x14ac:dyDescent="0.25">
      <c r="A11" s="13" t="s">
        <v>7</v>
      </c>
      <c r="B11" s="14">
        <v>25.813486370158</v>
      </c>
      <c r="C11" s="12"/>
      <c r="D11" s="12"/>
      <c r="E11" s="9"/>
    </row>
    <row r="12" spans="1:5" x14ac:dyDescent="0.25">
      <c r="A12" s="13" t="s">
        <v>8</v>
      </c>
      <c r="B12" s="14">
        <v>21.604122968434002</v>
      </c>
      <c r="C12" s="12"/>
      <c r="D12" s="12"/>
      <c r="E12" s="9"/>
    </row>
    <row r="13" spans="1:5" x14ac:dyDescent="0.25">
      <c r="A13" s="138" t="s">
        <v>9</v>
      </c>
      <c r="B13" s="139">
        <v>23.356045843379</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22" t="s">
        <v>179</v>
      </c>
      <c r="B16" s="123" t="s">
        <v>180</v>
      </c>
      <c r="C16" s="18"/>
      <c r="D16" s="19"/>
    </row>
    <row r="17" spans="1:10" x14ac:dyDescent="0.25">
      <c r="A17" s="120" t="s">
        <v>181</v>
      </c>
      <c r="B17" s="121">
        <v>10</v>
      </c>
      <c r="C17" s="21"/>
      <c r="D17" s="21"/>
    </row>
    <row r="18" spans="1:10" x14ac:dyDescent="0.25">
      <c r="A18" s="23" t="s">
        <v>182</v>
      </c>
      <c r="B18" s="22">
        <v>15.6</v>
      </c>
      <c r="C18" s="21"/>
      <c r="D18" s="21"/>
    </row>
    <row r="19" spans="1:10" x14ac:dyDescent="0.25">
      <c r="A19" s="23" t="s">
        <v>183</v>
      </c>
      <c r="B19" s="22">
        <v>47.7</v>
      </c>
      <c r="C19" s="21"/>
      <c r="D19" s="21"/>
    </row>
    <row r="20" spans="1:10" x14ac:dyDescent="0.25">
      <c r="A20" s="23" t="s">
        <v>184</v>
      </c>
      <c r="B20" s="22">
        <v>55.6</v>
      </c>
      <c r="C20" s="21"/>
      <c r="D20" s="21"/>
    </row>
    <row r="21" spans="1:10" x14ac:dyDescent="0.25">
      <c r="A21" s="23" t="s">
        <v>185</v>
      </c>
      <c r="B21" s="22">
        <v>25</v>
      </c>
      <c r="C21" s="21"/>
      <c r="D21" s="21"/>
    </row>
    <row r="22" spans="1:10" x14ac:dyDescent="0.25">
      <c r="A22" s="23" t="s">
        <v>186</v>
      </c>
      <c r="B22" s="24">
        <v>11.8</v>
      </c>
      <c r="C22" s="21"/>
      <c r="D22" s="21"/>
    </row>
    <row r="23" spans="1:10" x14ac:dyDescent="0.25">
      <c r="A23" s="23" t="s">
        <v>187</v>
      </c>
      <c r="B23" s="22">
        <v>16.2</v>
      </c>
      <c r="C23" s="21"/>
      <c r="D23" s="21"/>
    </row>
    <row r="24" spans="1:10" x14ac:dyDescent="0.25">
      <c r="A24" s="23" t="s">
        <v>188</v>
      </c>
      <c r="B24" s="22">
        <v>18.2</v>
      </c>
      <c r="C24" s="21"/>
      <c r="D24" s="21"/>
      <c r="I24" s="25"/>
      <c r="J24" s="25"/>
    </row>
    <row r="25" spans="1:10" x14ac:dyDescent="0.25">
      <c r="A25" s="23" t="s">
        <v>189</v>
      </c>
      <c r="B25" s="22">
        <v>10.4</v>
      </c>
      <c r="C25" s="21"/>
      <c r="D25" s="21"/>
      <c r="I25" s="20"/>
      <c r="J25" s="20"/>
    </row>
    <row r="26" spans="1:10" x14ac:dyDescent="0.25">
      <c r="A26" s="23" t="s">
        <v>190</v>
      </c>
      <c r="B26" s="22">
        <v>37.6</v>
      </c>
      <c r="C26" s="21"/>
      <c r="D26" s="21"/>
    </row>
    <row r="27" spans="1:10" x14ac:dyDescent="0.25">
      <c r="A27" s="127" t="s">
        <v>9</v>
      </c>
      <c r="B27" s="128">
        <v>24.9</v>
      </c>
      <c r="C27" s="21"/>
      <c r="D27" s="21"/>
    </row>
    <row r="28" spans="1:10" ht="18" customHeight="1" thickBot="1" x14ac:dyDescent="0.3">
      <c r="A28" s="48"/>
      <c r="B28" s="109"/>
    </row>
    <row r="29" spans="1:10" ht="45" customHeight="1" thickBot="1" x14ac:dyDescent="0.3">
      <c r="A29" s="160" t="s">
        <v>134</v>
      </c>
      <c r="B29" s="162"/>
      <c r="C29" s="7"/>
      <c r="D29" s="8"/>
    </row>
    <row r="30" spans="1:10" x14ac:dyDescent="0.25">
      <c r="A30" s="26" t="s">
        <v>10</v>
      </c>
      <c r="B30" s="108">
        <v>889</v>
      </c>
      <c r="C30" s="27"/>
      <c r="D30" s="27"/>
    </row>
    <row r="31" spans="1:10" x14ac:dyDescent="0.25">
      <c r="A31" s="28" t="s">
        <v>11</v>
      </c>
      <c r="B31" s="29">
        <v>13149</v>
      </c>
      <c r="C31" s="27"/>
      <c r="D31" s="27"/>
    </row>
    <row r="32" spans="1:10" x14ac:dyDescent="0.25">
      <c r="A32" s="28" t="s">
        <v>12</v>
      </c>
      <c r="B32" s="29">
        <v>1829</v>
      </c>
      <c r="C32" s="27"/>
      <c r="D32" s="27"/>
    </row>
    <row r="33" spans="1:5" x14ac:dyDescent="0.25">
      <c r="A33" s="28" t="s">
        <v>2</v>
      </c>
      <c r="B33" s="29">
        <v>816</v>
      </c>
      <c r="C33" s="27"/>
      <c r="D33" s="27"/>
    </row>
    <row r="34" spans="1:5" x14ac:dyDescent="0.25">
      <c r="A34" s="28" t="s">
        <v>13</v>
      </c>
      <c r="B34" s="29">
        <v>470</v>
      </c>
      <c r="C34" s="27"/>
      <c r="D34" s="27"/>
    </row>
    <row r="35" spans="1:5" x14ac:dyDescent="0.25">
      <c r="A35" s="28" t="s">
        <v>14</v>
      </c>
      <c r="B35" s="29">
        <v>405</v>
      </c>
      <c r="C35" s="27"/>
      <c r="D35" s="27"/>
    </row>
    <row r="36" spans="1:5" x14ac:dyDescent="0.25">
      <c r="A36" s="28" t="s">
        <v>15</v>
      </c>
      <c r="B36" s="29">
        <v>6850</v>
      </c>
      <c r="C36" s="27"/>
      <c r="D36" s="27"/>
    </row>
    <row r="37" spans="1:5" x14ac:dyDescent="0.25">
      <c r="A37" s="28" t="s">
        <v>16</v>
      </c>
      <c r="B37" s="29">
        <v>859</v>
      </c>
      <c r="C37" s="27"/>
      <c r="D37" s="27"/>
    </row>
    <row r="38" spans="1:5" x14ac:dyDescent="0.25">
      <c r="A38" s="136" t="s">
        <v>17</v>
      </c>
      <c r="B38" s="137">
        <f>SUM(B30:B37)</f>
        <v>25267</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49.313888888835208</v>
      </c>
      <c r="C41" s="21"/>
      <c r="D41" s="21"/>
    </row>
    <row r="42" spans="1:5" x14ac:dyDescent="0.25">
      <c r="A42" s="28" t="s">
        <v>4</v>
      </c>
      <c r="B42" s="134" t="s">
        <v>206</v>
      </c>
      <c r="C42" s="21"/>
      <c r="D42" s="21"/>
    </row>
    <row r="43" spans="1:5" x14ac:dyDescent="0.25">
      <c r="A43" s="28" t="s">
        <v>5</v>
      </c>
      <c r="B43" s="134" t="s">
        <v>206</v>
      </c>
      <c r="C43" s="21"/>
      <c r="D43" s="21"/>
    </row>
    <row r="44" spans="1:5" x14ac:dyDescent="0.25">
      <c r="A44" s="28" t="s">
        <v>168</v>
      </c>
      <c r="B44" s="134" t="s">
        <v>206</v>
      </c>
      <c r="C44" s="21"/>
      <c r="D44" s="21"/>
    </row>
    <row r="45" spans="1:5" x14ac:dyDescent="0.25">
      <c r="A45" s="28" t="s">
        <v>7</v>
      </c>
      <c r="B45" s="30">
        <v>47.183333333290648</v>
      </c>
      <c r="C45" s="21"/>
      <c r="D45" s="21"/>
    </row>
    <row r="46" spans="1:5" x14ac:dyDescent="0.25">
      <c r="A46" s="28" t="s">
        <v>24</v>
      </c>
      <c r="B46" s="134">
        <v>29.781481481487088</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1" t="s">
        <v>27</v>
      </c>
      <c r="C50" s="111" t="s">
        <v>28</v>
      </c>
      <c r="D50" s="110" t="s">
        <v>16</v>
      </c>
      <c r="E50" s="157"/>
    </row>
    <row r="51" spans="1:5" x14ac:dyDescent="0.25">
      <c r="A51" s="10" t="s">
        <v>2</v>
      </c>
      <c r="B51" s="141">
        <v>0</v>
      </c>
      <c r="C51" s="141">
        <v>2</v>
      </c>
      <c r="D51" s="32">
        <f>E51-C51-B51</f>
        <v>1</v>
      </c>
      <c r="E51" s="33">
        <v>3</v>
      </c>
    </row>
    <row r="52" spans="1:5" x14ac:dyDescent="0.25">
      <c r="A52" s="13" t="s">
        <v>3</v>
      </c>
      <c r="B52" s="141">
        <v>0</v>
      </c>
      <c r="C52" s="141">
        <v>0</v>
      </c>
      <c r="D52" s="32">
        <f t="shared" ref="D52:D59" si="0">E52-C52-B52</f>
        <v>0</v>
      </c>
      <c r="E52" s="33">
        <v>0</v>
      </c>
    </row>
    <row r="53" spans="1:5" x14ac:dyDescent="0.25">
      <c r="A53" s="13" t="s">
        <v>4</v>
      </c>
      <c r="B53" s="141">
        <v>0</v>
      </c>
      <c r="C53" s="141">
        <v>0</v>
      </c>
      <c r="D53" s="32">
        <f t="shared" si="0"/>
        <v>0</v>
      </c>
      <c r="E53" s="33">
        <v>0</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1</v>
      </c>
      <c r="C57" s="141">
        <v>0</v>
      </c>
      <c r="D57" s="32">
        <f t="shared" si="0"/>
        <v>2</v>
      </c>
      <c r="E57" s="33">
        <v>3</v>
      </c>
    </row>
    <row r="58" spans="1:5" x14ac:dyDescent="0.25">
      <c r="A58" s="13" t="s">
        <v>8</v>
      </c>
      <c r="B58" s="141">
        <v>3</v>
      </c>
      <c r="C58" s="141">
        <v>0</v>
      </c>
      <c r="D58" s="32">
        <f t="shared" si="0"/>
        <v>17</v>
      </c>
      <c r="E58" s="33">
        <v>20</v>
      </c>
    </row>
    <row r="59" spans="1:5" x14ac:dyDescent="0.25">
      <c r="A59" s="13" t="s">
        <v>17</v>
      </c>
      <c r="B59" s="142">
        <v>4</v>
      </c>
      <c r="C59" s="142">
        <v>2</v>
      </c>
      <c r="D59" s="142">
        <f t="shared" si="0"/>
        <v>20</v>
      </c>
      <c r="E59" s="142">
        <v>26</v>
      </c>
    </row>
    <row r="60" spans="1:5" ht="30" customHeight="1" thickBot="1" x14ac:dyDescent="0.3">
      <c r="C60" s="16"/>
    </row>
    <row r="61" spans="1:5" ht="36" customHeight="1" thickBot="1" x14ac:dyDescent="0.3">
      <c r="A61" s="160" t="s">
        <v>136</v>
      </c>
      <c r="B61" s="161"/>
      <c r="C61" s="162"/>
    </row>
    <row r="62" spans="1:5" ht="15.75" thickBot="1" x14ac:dyDescent="0.3">
      <c r="A62" s="116"/>
      <c r="B62" s="54" t="s">
        <v>30</v>
      </c>
      <c r="C62" s="130" t="s">
        <v>31</v>
      </c>
    </row>
    <row r="63" spans="1:5" x14ac:dyDescent="0.25">
      <c r="A63" s="26" t="s">
        <v>2</v>
      </c>
      <c r="B63" s="140">
        <v>18</v>
      </c>
      <c r="C63" s="140">
        <v>20</v>
      </c>
    </row>
    <row r="64" spans="1:5" x14ac:dyDescent="0.25">
      <c r="A64" s="28" t="s">
        <v>19</v>
      </c>
      <c r="B64" s="140">
        <f>316+443</f>
        <v>759</v>
      </c>
      <c r="C64" s="140">
        <f>48+91</f>
        <v>139</v>
      </c>
    </row>
    <row r="65" spans="1:3" x14ac:dyDescent="0.25">
      <c r="A65" s="28" t="s">
        <v>20</v>
      </c>
      <c r="B65" s="126" t="s">
        <v>206</v>
      </c>
      <c r="C65" s="126">
        <v>2</v>
      </c>
    </row>
    <row r="66" spans="1:3" x14ac:dyDescent="0.25">
      <c r="A66" s="28" t="s">
        <v>22</v>
      </c>
      <c r="B66" s="126" t="s">
        <v>206</v>
      </c>
      <c r="C66" s="140">
        <f>17+15</f>
        <v>32</v>
      </c>
    </row>
    <row r="67" spans="1:3" x14ac:dyDescent="0.25">
      <c r="A67" s="28" t="s">
        <v>21</v>
      </c>
      <c r="B67" s="140">
        <f>2</f>
        <v>2</v>
      </c>
      <c r="C67" s="126" t="s">
        <v>206</v>
      </c>
    </row>
    <row r="68" spans="1:3" x14ac:dyDescent="0.25">
      <c r="A68" s="28" t="s">
        <v>23</v>
      </c>
      <c r="B68" s="140">
        <f>50</f>
        <v>50</v>
      </c>
      <c r="C68" s="140">
        <v>11</v>
      </c>
    </row>
    <row r="69" spans="1:3" x14ac:dyDescent="0.25">
      <c r="A69" s="28" t="s">
        <v>32</v>
      </c>
      <c r="B69" s="140">
        <f>8+33</f>
        <v>41</v>
      </c>
      <c r="C69" s="140">
        <f>34+74</f>
        <v>108</v>
      </c>
    </row>
    <row r="70" spans="1:3" x14ac:dyDescent="0.25">
      <c r="A70" s="28" t="s">
        <v>33</v>
      </c>
      <c r="B70" s="140">
        <f>197+444</f>
        <v>641</v>
      </c>
      <c r="C70" s="140">
        <f>235+519</f>
        <v>754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2" t="s">
        <v>176</v>
      </c>
      <c r="E2" s="115" t="s">
        <v>177</v>
      </c>
    </row>
    <row r="3" spans="1:11" ht="15" customHeight="1" x14ac:dyDescent="0.25">
      <c r="A3" s="174" t="str">
        <f>'Rail Service (Item Nos. 1-6)'!A3</f>
        <v xml:space="preserve">Railroad: CPRS </v>
      </c>
      <c r="B3" s="177" t="str">
        <f>'Rail Service (Item Nos. 1-6)'!B3:B4</f>
        <v>Year:  2017</v>
      </c>
      <c r="C3" s="184" t="str">
        <f>'Rail Service (Item Nos. 1-6)'!C3</f>
        <v>Reporting Week: 52</v>
      </c>
      <c r="D3" s="35" t="s">
        <v>0</v>
      </c>
      <c r="E3" s="4">
        <f>'Rail Service (Item Nos. 1-6)'!E3</f>
        <v>43093</v>
      </c>
      <c r="F3" s="16"/>
      <c r="G3" s="18"/>
      <c r="H3" s="18"/>
      <c r="I3" s="16"/>
      <c r="J3" s="9"/>
      <c r="K3" s="36"/>
    </row>
    <row r="4" spans="1:11" ht="15.75" thickBot="1" x14ac:dyDescent="0.3">
      <c r="A4" s="175"/>
      <c r="B4" s="178"/>
      <c r="C4" s="185"/>
      <c r="D4" s="37" t="s">
        <v>1</v>
      </c>
      <c r="E4" s="6">
        <f>'Rail Service (Item Nos. 1-6)'!E4</f>
        <v>43099</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4" x14ac:dyDescent="0.25">
      <c r="A17" s="42" t="s">
        <v>47</v>
      </c>
      <c r="B17" s="40">
        <v>0</v>
      </c>
      <c r="C17" s="40">
        <v>0</v>
      </c>
      <c r="D17" s="40">
        <v>0</v>
      </c>
    </row>
    <row r="18" spans="1:4" x14ac:dyDescent="0.25">
      <c r="A18" s="42" t="s">
        <v>48</v>
      </c>
      <c r="B18" s="40">
        <v>3</v>
      </c>
      <c r="C18" s="40">
        <v>0</v>
      </c>
      <c r="D18" s="40">
        <v>3</v>
      </c>
    </row>
    <row r="19" spans="1:4" x14ac:dyDescent="0.25">
      <c r="A19" s="42" t="s">
        <v>49</v>
      </c>
      <c r="B19" s="40">
        <v>3</v>
      </c>
      <c r="C19" s="40">
        <v>0</v>
      </c>
      <c r="D19" s="40">
        <v>3</v>
      </c>
    </row>
    <row r="20" spans="1:4" x14ac:dyDescent="0.25">
      <c r="A20" s="42" t="s">
        <v>50</v>
      </c>
      <c r="B20" s="40">
        <v>43</v>
      </c>
      <c r="C20" s="40">
        <v>0</v>
      </c>
      <c r="D20" s="40">
        <v>43</v>
      </c>
    </row>
    <row r="21" spans="1:4" x14ac:dyDescent="0.25">
      <c r="A21" s="42" t="s">
        <v>51</v>
      </c>
      <c r="B21" s="40">
        <v>0</v>
      </c>
      <c r="C21" s="40">
        <v>0</v>
      </c>
      <c r="D21" s="40">
        <v>0</v>
      </c>
    </row>
    <row r="22" spans="1:4" x14ac:dyDescent="0.25">
      <c r="A22" s="42" t="s">
        <v>52</v>
      </c>
      <c r="B22" s="40">
        <v>0</v>
      </c>
      <c r="C22" s="40">
        <v>0</v>
      </c>
      <c r="D22" s="40">
        <v>0</v>
      </c>
    </row>
    <row r="23" spans="1:4" x14ac:dyDescent="0.25">
      <c r="A23" s="42" t="s">
        <v>53</v>
      </c>
      <c r="B23" s="40">
        <v>0</v>
      </c>
      <c r="C23" s="40">
        <v>0</v>
      </c>
      <c r="D23" s="40">
        <v>0</v>
      </c>
    </row>
    <row r="24" spans="1:4" x14ac:dyDescent="0.25">
      <c r="A24" s="42" t="s">
        <v>54</v>
      </c>
      <c r="B24" s="40">
        <v>0</v>
      </c>
      <c r="C24" s="40">
        <v>0</v>
      </c>
      <c r="D24" s="40">
        <v>0</v>
      </c>
    </row>
    <row r="25" spans="1:4" x14ac:dyDescent="0.25">
      <c r="A25" s="42" t="s">
        <v>55</v>
      </c>
      <c r="B25" s="40">
        <v>0</v>
      </c>
      <c r="C25" s="40">
        <v>0</v>
      </c>
      <c r="D25" s="40">
        <v>0</v>
      </c>
    </row>
    <row r="26" spans="1:4" x14ac:dyDescent="0.25">
      <c r="A26" s="42" t="s">
        <v>56</v>
      </c>
      <c r="B26" s="40">
        <v>0</v>
      </c>
      <c r="C26" s="40">
        <v>0</v>
      </c>
      <c r="D26" s="40">
        <v>0</v>
      </c>
    </row>
    <row r="27" spans="1:4" x14ac:dyDescent="0.25">
      <c r="A27" s="42" t="s">
        <v>57</v>
      </c>
      <c r="B27" s="40">
        <v>0</v>
      </c>
      <c r="C27" s="40">
        <v>0</v>
      </c>
      <c r="D27" s="40">
        <v>0</v>
      </c>
    </row>
    <row r="28" spans="1:4" x14ac:dyDescent="0.25">
      <c r="A28" s="42" t="s">
        <v>58</v>
      </c>
      <c r="B28" s="40">
        <v>0</v>
      </c>
      <c r="C28" s="40">
        <v>0</v>
      </c>
      <c r="D28" s="40">
        <v>0</v>
      </c>
    </row>
    <row r="29" spans="1:4" x14ac:dyDescent="0.25">
      <c r="A29" s="42" t="s">
        <v>59</v>
      </c>
      <c r="B29" s="40">
        <v>585</v>
      </c>
      <c r="C29" s="40">
        <v>96</v>
      </c>
      <c r="D29" s="40">
        <v>489</v>
      </c>
    </row>
    <row r="30" spans="1:4" x14ac:dyDescent="0.25">
      <c r="A30" s="42" t="s">
        <v>60</v>
      </c>
      <c r="B30" s="40">
        <v>0</v>
      </c>
      <c r="C30" s="40">
        <v>0</v>
      </c>
      <c r="D30" s="40">
        <v>0</v>
      </c>
    </row>
    <row r="31" spans="1:4" x14ac:dyDescent="0.25">
      <c r="A31" s="42" t="s">
        <v>61</v>
      </c>
      <c r="B31" s="40">
        <v>0</v>
      </c>
      <c r="C31" s="40">
        <v>0</v>
      </c>
      <c r="D31" s="40">
        <v>0</v>
      </c>
    </row>
    <row r="32" spans="1:4" x14ac:dyDescent="0.25">
      <c r="A32" s="42" t="s">
        <v>62</v>
      </c>
      <c r="B32" s="40">
        <v>0</v>
      </c>
      <c r="C32" s="40">
        <v>0</v>
      </c>
      <c r="D32" s="40">
        <v>0</v>
      </c>
    </row>
    <row r="33" spans="1:4" x14ac:dyDescent="0.25">
      <c r="A33" s="42" t="s">
        <v>63</v>
      </c>
      <c r="B33" s="40">
        <v>0</v>
      </c>
      <c r="C33" s="40">
        <v>0</v>
      </c>
      <c r="D33" s="40">
        <v>0</v>
      </c>
    </row>
    <row r="34" spans="1:4" x14ac:dyDescent="0.25">
      <c r="A34" s="42" t="s">
        <v>64</v>
      </c>
      <c r="B34" s="40">
        <v>441</v>
      </c>
      <c r="C34" s="40">
        <v>410</v>
      </c>
      <c r="D34" s="40">
        <v>31</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0</v>
      </c>
      <c r="C40" s="40">
        <v>0</v>
      </c>
      <c r="D40" s="40">
        <v>0</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104</v>
      </c>
      <c r="C47" s="40">
        <v>104</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192</v>
      </c>
      <c r="C54" s="40">
        <v>97</v>
      </c>
      <c r="D54" s="40">
        <v>95</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29">
        <f>SUM(B9:B56)</f>
        <v>1371</v>
      </c>
      <c r="C57" s="129">
        <f>SUM(C9:C56)</f>
        <v>707</v>
      </c>
      <c r="D57" s="129">
        <f>SUM(D9:D56)</f>
        <v>664</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6" t="s">
        <v>176</v>
      </c>
      <c r="E2" s="117" t="s">
        <v>177</v>
      </c>
    </row>
    <row r="3" spans="1:10" x14ac:dyDescent="0.25">
      <c r="A3" s="174" t="str">
        <f>'Rail Service (Item Nos. 1-6)'!A3</f>
        <v xml:space="preserve">Railroad: CPRS </v>
      </c>
      <c r="B3" s="158" t="str">
        <f>'Rail Service (Item Nos. 1-6)'!B3:B4</f>
        <v>Year:  2017</v>
      </c>
      <c r="C3" s="184" t="str">
        <f>'Rail Service (Item Nos. 1-6)'!C3</f>
        <v>Reporting Week: 52</v>
      </c>
      <c r="D3" s="4">
        <f>'Rail Service (Item Nos. 1-6)'!E3</f>
        <v>43093</v>
      </c>
      <c r="F3" s="18"/>
      <c r="G3" s="18"/>
      <c r="H3" s="16"/>
      <c r="I3" s="9"/>
      <c r="J3" s="36"/>
    </row>
    <row r="4" spans="1:10" ht="15.75" thickBot="1" x14ac:dyDescent="0.3">
      <c r="A4" s="175"/>
      <c r="B4" s="176"/>
      <c r="C4" s="185"/>
      <c r="D4" s="6">
        <f>'Rail Service (Item Nos. 1-6)'!E4</f>
        <v>43099</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50"/>
      <c r="B9" s="151"/>
      <c r="C9" s="151"/>
      <c r="D9" s="31" t="s">
        <v>89</v>
      </c>
      <c r="E9" s="31" t="s">
        <v>90</v>
      </c>
    </row>
    <row r="10" spans="1:10" x14ac:dyDescent="0.25">
      <c r="A10" s="144" t="s">
        <v>39</v>
      </c>
      <c r="B10" s="152"/>
      <c r="C10" s="152"/>
      <c r="D10" s="152"/>
      <c r="E10" s="152"/>
    </row>
    <row r="11" spans="1:10" x14ac:dyDescent="0.25">
      <c r="A11" s="145" t="s">
        <v>40</v>
      </c>
      <c r="B11" s="153"/>
      <c r="C11" s="153"/>
      <c r="D11" s="153"/>
      <c r="E11" s="153"/>
    </row>
    <row r="12" spans="1:10" x14ac:dyDescent="0.25">
      <c r="A12" s="145" t="s">
        <v>41</v>
      </c>
      <c r="B12" s="152"/>
      <c r="C12" s="152"/>
      <c r="D12" s="152"/>
      <c r="E12" s="152"/>
    </row>
    <row r="13" spans="1:10" x14ac:dyDescent="0.25">
      <c r="A13" s="145" t="s">
        <v>42</v>
      </c>
      <c r="B13" s="153"/>
      <c r="C13" s="153"/>
      <c r="D13" s="153"/>
      <c r="E13" s="153"/>
    </row>
    <row r="14" spans="1:10" x14ac:dyDescent="0.25">
      <c r="A14" s="145" t="s">
        <v>43</v>
      </c>
      <c r="B14" s="152"/>
      <c r="C14" s="152"/>
      <c r="D14" s="152"/>
      <c r="E14" s="152"/>
    </row>
    <row r="15" spans="1:10" x14ac:dyDescent="0.25">
      <c r="A15" s="145" t="s">
        <v>44</v>
      </c>
      <c r="B15" s="153"/>
      <c r="C15" s="153"/>
      <c r="D15" s="153"/>
      <c r="E15" s="153"/>
    </row>
    <row r="16" spans="1:10" x14ac:dyDescent="0.25">
      <c r="A16" s="145" t="s">
        <v>45</v>
      </c>
      <c r="B16" s="152"/>
      <c r="C16" s="152"/>
      <c r="D16" s="152"/>
      <c r="E16" s="152"/>
    </row>
    <row r="17" spans="1:5" x14ac:dyDescent="0.25">
      <c r="A17" s="145" t="s">
        <v>46</v>
      </c>
      <c r="B17" s="153"/>
      <c r="C17" s="153"/>
      <c r="D17" s="153"/>
      <c r="E17" s="153"/>
    </row>
    <row r="18" spans="1:5" x14ac:dyDescent="0.25">
      <c r="A18" s="145" t="s">
        <v>47</v>
      </c>
      <c r="B18" s="152"/>
      <c r="C18" s="152"/>
      <c r="D18" s="152"/>
      <c r="E18" s="152"/>
    </row>
    <row r="19" spans="1:5" x14ac:dyDescent="0.25">
      <c r="A19" s="145" t="s">
        <v>48</v>
      </c>
      <c r="B19" s="153">
        <v>30</v>
      </c>
      <c r="C19" s="153">
        <v>10</v>
      </c>
      <c r="D19" s="153">
        <v>20</v>
      </c>
      <c r="E19" s="153"/>
    </row>
    <row r="20" spans="1:5" x14ac:dyDescent="0.25">
      <c r="A20" s="145" t="s">
        <v>49</v>
      </c>
      <c r="B20" s="152"/>
      <c r="C20" s="152"/>
      <c r="D20" s="152"/>
      <c r="E20" s="152"/>
    </row>
    <row r="21" spans="1:5" x14ac:dyDescent="0.25">
      <c r="A21" s="145" t="s">
        <v>50</v>
      </c>
      <c r="B21" s="153" t="s">
        <v>205</v>
      </c>
      <c r="C21" s="153"/>
      <c r="D21" s="153"/>
      <c r="E21" s="153"/>
    </row>
    <row r="22" spans="1:5" x14ac:dyDescent="0.25">
      <c r="A22" s="145" t="s">
        <v>51</v>
      </c>
      <c r="B22" s="152"/>
      <c r="C22" s="152"/>
      <c r="D22" s="152"/>
      <c r="E22" s="152"/>
    </row>
    <row r="23" spans="1:5" x14ac:dyDescent="0.25">
      <c r="A23" s="145" t="s">
        <v>52</v>
      </c>
      <c r="B23" s="153"/>
      <c r="C23" s="153"/>
      <c r="D23" s="153"/>
      <c r="E23" s="153"/>
    </row>
    <row r="24" spans="1:5" x14ac:dyDescent="0.25">
      <c r="A24" s="145" t="s">
        <v>53</v>
      </c>
      <c r="B24" s="152"/>
      <c r="C24" s="152"/>
      <c r="D24" s="152"/>
      <c r="E24" s="152"/>
    </row>
    <row r="25" spans="1:5" x14ac:dyDescent="0.25">
      <c r="A25" s="145" t="s">
        <v>54</v>
      </c>
      <c r="B25" s="153"/>
      <c r="C25" s="153"/>
      <c r="D25" s="153"/>
      <c r="E25" s="153"/>
    </row>
    <row r="26" spans="1:5" x14ac:dyDescent="0.25">
      <c r="A26" s="146" t="s">
        <v>55</v>
      </c>
      <c r="B26" s="152"/>
      <c r="C26" s="152"/>
      <c r="D26" s="152"/>
      <c r="E26" s="152"/>
    </row>
    <row r="27" spans="1:5" x14ac:dyDescent="0.25">
      <c r="A27" s="145" t="s">
        <v>56</v>
      </c>
      <c r="B27" s="153"/>
      <c r="C27" s="153"/>
      <c r="D27" s="153"/>
      <c r="E27" s="153"/>
    </row>
    <row r="28" spans="1:5" x14ac:dyDescent="0.25">
      <c r="A28" s="145" t="s">
        <v>57</v>
      </c>
      <c r="B28" s="152"/>
      <c r="C28" s="152"/>
      <c r="D28" s="152"/>
      <c r="E28" s="152"/>
    </row>
    <row r="29" spans="1:5" x14ac:dyDescent="0.25">
      <c r="A29" s="145" t="s">
        <v>58</v>
      </c>
      <c r="B29" s="153"/>
      <c r="C29" s="153"/>
      <c r="D29" s="153"/>
      <c r="E29" s="153"/>
    </row>
    <row r="30" spans="1:5" x14ac:dyDescent="0.25">
      <c r="A30" s="145" t="s">
        <v>59</v>
      </c>
      <c r="B30" s="155">
        <v>86</v>
      </c>
      <c r="C30" s="152">
        <v>329</v>
      </c>
      <c r="D30" s="152">
        <v>25</v>
      </c>
      <c r="E30" s="152">
        <v>50</v>
      </c>
    </row>
    <row r="31" spans="1:5" x14ac:dyDescent="0.25">
      <c r="A31" s="145" t="s">
        <v>60</v>
      </c>
      <c r="B31" s="153" t="s">
        <v>205</v>
      </c>
      <c r="C31" s="153"/>
      <c r="D31" s="153"/>
      <c r="E31" s="153"/>
    </row>
    <row r="32" spans="1:5" x14ac:dyDescent="0.25">
      <c r="A32" s="145" t="s">
        <v>61</v>
      </c>
      <c r="B32" s="152"/>
      <c r="C32" s="152"/>
      <c r="D32" s="152"/>
      <c r="E32" s="152"/>
    </row>
    <row r="33" spans="1:7" x14ac:dyDescent="0.25">
      <c r="A33" s="145" t="s">
        <v>62</v>
      </c>
      <c r="B33" s="153">
        <v>50</v>
      </c>
      <c r="C33" s="153"/>
      <c r="D33" s="153">
        <v>50</v>
      </c>
      <c r="E33" s="153"/>
    </row>
    <row r="34" spans="1:7" x14ac:dyDescent="0.25">
      <c r="A34" s="145" t="s">
        <v>63</v>
      </c>
      <c r="B34" s="152"/>
      <c r="C34" s="152"/>
      <c r="D34" s="152"/>
      <c r="E34" s="152"/>
    </row>
    <row r="35" spans="1:7" x14ac:dyDescent="0.25">
      <c r="A35" s="145" t="s">
        <v>64</v>
      </c>
      <c r="B35" s="152">
        <v>105</v>
      </c>
      <c r="C35" s="153">
        <v>512</v>
      </c>
      <c r="D35" s="153">
        <v>50</v>
      </c>
      <c r="E35" s="153"/>
    </row>
    <row r="36" spans="1:7" x14ac:dyDescent="0.25">
      <c r="A36" s="145" t="s">
        <v>65</v>
      </c>
      <c r="B36" s="152"/>
      <c r="C36" s="152"/>
      <c r="D36" s="152"/>
      <c r="E36" s="152"/>
      <c r="F36" s="55"/>
      <c r="G36" s="9"/>
    </row>
    <row r="37" spans="1:7" x14ac:dyDescent="0.25">
      <c r="A37" s="145" t="s">
        <v>66</v>
      </c>
      <c r="B37" s="153"/>
      <c r="C37" s="153"/>
      <c r="D37" s="153"/>
      <c r="E37" s="153"/>
    </row>
    <row r="38" spans="1:7" x14ac:dyDescent="0.25">
      <c r="A38" s="145" t="s">
        <v>67</v>
      </c>
      <c r="B38" s="152"/>
      <c r="C38" s="152"/>
      <c r="D38" s="152"/>
      <c r="E38" s="152"/>
    </row>
    <row r="39" spans="1:7" x14ac:dyDescent="0.25">
      <c r="A39" s="145" t="s">
        <v>68</v>
      </c>
      <c r="B39" s="153"/>
      <c r="C39" s="153"/>
      <c r="D39" s="153"/>
      <c r="E39" s="153"/>
    </row>
    <row r="40" spans="1:7" x14ac:dyDescent="0.25">
      <c r="A40" s="145" t="s">
        <v>69</v>
      </c>
      <c r="B40" s="152"/>
      <c r="C40" s="152"/>
      <c r="D40" s="152"/>
      <c r="E40" s="152"/>
    </row>
    <row r="41" spans="1:7" x14ac:dyDescent="0.25">
      <c r="A41" s="145" t="s">
        <v>70</v>
      </c>
      <c r="B41" s="153"/>
      <c r="C41" s="153"/>
      <c r="D41" s="153"/>
      <c r="E41" s="153"/>
    </row>
    <row r="42" spans="1:7" x14ac:dyDescent="0.25">
      <c r="A42" s="146" t="s">
        <v>71</v>
      </c>
      <c r="B42" s="152"/>
      <c r="C42" s="152"/>
      <c r="D42" s="152"/>
      <c r="E42" s="152"/>
    </row>
    <row r="43" spans="1:7" x14ac:dyDescent="0.25">
      <c r="A43" s="145" t="s">
        <v>72</v>
      </c>
      <c r="B43" s="153"/>
      <c r="C43" s="153"/>
      <c r="D43" s="153"/>
      <c r="E43" s="153"/>
    </row>
    <row r="44" spans="1:7" x14ac:dyDescent="0.25">
      <c r="A44" s="145" t="s">
        <v>73</v>
      </c>
      <c r="B44" s="152"/>
      <c r="C44" s="152"/>
      <c r="D44" s="152"/>
      <c r="E44" s="152"/>
    </row>
    <row r="45" spans="1:7" x14ac:dyDescent="0.25">
      <c r="A45" s="145" t="s">
        <v>74</v>
      </c>
      <c r="B45" s="153"/>
      <c r="C45" s="153"/>
      <c r="D45" s="153"/>
      <c r="E45" s="153"/>
    </row>
    <row r="46" spans="1:7" x14ac:dyDescent="0.25">
      <c r="A46" s="145" t="s">
        <v>75</v>
      </c>
      <c r="B46" s="152"/>
      <c r="C46" s="152"/>
      <c r="D46" s="152"/>
      <c r="E46" s="152"/>
    </row>
    <row r="47" spans="1:7" x14ac:dyDescent="0.25">
      <c r="A47" s="145" t="s">
        <v>76</v>
      </c>
      <c r="B47" s="153"/>
      <c r="C47" s="153"/>
      <c r="D47" s="153"/>
      <c r="E47" s="153"/>
    </row>
    <row r="48" spans="1:7" x14ac:dyDescent="0.25">
      <c r="A48" s="145" t="s">
        <v>77</v>
      </c>
      <c r="B48" s="152"/>
      <c r="C48" s="152">
        <v>107</v>
      </c>
      <c r="D48" s="152"/>
      <c r="E48" s="152"/>
    </row>
    <row r="49" spans="1:5" x14ac:dyDescent="0.25">
      <c r="A49" s="145" t="s">
        <v>78</v>
      </c>
      <c r="B49" s="153"/>
      <c r="C49" s="153"/>
      <c r="D49" s="153"/>
      <c r="E49" s="153"/>
    </row>
    <row r="50" spans="1:5" x14ac:dyDescent="0.25">
      <c r="A50" s="145" t="s">
        <v>79</v>
      </c>
      <c r="B50" s="152"/>
      <c r="C50" s="152"/>
      <c r="D50" s="152"/>
      <c r="E50" s="152"/>
    </row>
    <row r="51" spans="1:5" x14ac:dyDescent="0.25">
      <c r="A51" s="145" t="s">
        <v>80</v>
      </c>
      <c r="B51" s="153"/>
      <c r="C51" s="153"/>
      <c r="D51" s="153"/>
      <c r="E51" s="153"/>
    </row>
    <row r="52" spans="1:5" x14ac:dyDescent="0.25">
      <c r="A52" s="145" t="s">
        <v>81</v>
      </c>
      <c r="B52" s="152"/>
      <c r="C52" s="152"/>
      <c r="D52" s="152"/>
      <c r="E52" s="152"/>
    </row>
    <row r="53" spans="1:5" x14ac:dyDescent="0.25">
      <c r="A53" s="145" t="s">
        <v>82</v>
      </c>
      <c r="B53" s="153"/>
      <c r="C53" s="153"/>
      <c r="D53" s="153"/>
      <c r="E53" s="153"/>
    </row>
    <row r="54" spans="1:5" x14ac:dyDescent="0.25">
      <c r="A54" s="145" t="s">
        <v>83</v>
      </c>
      <c r="B54" s="152"/>
      <c r="C54" s="152"/>
      <c r="D54" s="152"/>
      <c r="E54" s="152"/>
    </row>
    <row r="55" spans="1:5" x14ac:dyDescent="0.25">
      <c r="A55" s="145" t="s">
        <v>84</v>
      </c>
      <c r="B55" s="153" t="s">
        <v>205</v>
      </c>
      <c r="C55" s="153">
        <v>102</v>
      </c>
      <c r="D55" s="153"/>
      <c r="E55" s="153"/>
    </row>
    <row r="56" spans="1:5" x14ac:dyDescent="0.25">
      <c r="A56" s="145" t="s">
        <v>85</v>
      </c>
      <c r="B56" s="152"/>
      <c r="C56" s="152"/>
      <c r="D56" s="152"/>
      <c r="E56" s="152"/>
    </row>
    <row r="57" spans="1:5" x14ac:dyDescent="0.25">
      <c r="A57" s="145" t="s">
        <v>86</v>
      </c>
      <c r="B57" s="153"/>
      <c r="C57" s="153"/>
      <c r="D57" s="153"/>
      <c r="E57" s="153"/>
    </row>
    <row r="58" spans="1:5" x14ac:dyDescent="0.25">
      <c r="A58" s="146" t="s">
        <v>91</v>
      </c>
      <c r="B58" s="154">
        <v>271</v>
      </c>
      <c r="C58" s="154">
        <v>1060</v>
      </c>
      <c r="D58" s="154">
        <v>145</v>
      </c>
      <c r="E58" s="154">
        <v>50</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2"/>
      <c r="C1" s="192"/>
      <c r="D1" s="192"/>
      <c r="E1" s="193"/>
      <c r="F1" s="57"/>
      <c r="G1" s="57"/>
      <c r="H1" s="57"/>
    </row>
    <row r="2" spans="1:8" ht="16.5" customHeight="1" thickBot="1" x14ac:dyDescent="0.3">
      <c r="D2" s="119" t="s">
        <v>176</v>
      </c>
      <c r="E2" s="118" t="s">
        <v>177</v>
      </c>
    </row>
    <row r="3" spans="1:8" x14ac:dyDescent="0.25">
      <c r="A3" s="174" t="str">
        <f>'Rail Service (Item Nos. 1-6)'!A3</f>
        <v xml:space="preserve">Railroad: CPRS </v>
      </c>
      <c r="B3" s="158" t="str">
        <f>'Rail Service (Item Nos. 1-6)'!B3:B4</f>
        <v>Year:  2017</v>
      </c>
      <c r="C3" s="184" t="str">
        <f>'Rail Service (Item Nos. 1-6)'!C3</f>
        <v>Reporting Week: 52</v>
      </c>
      <c r="D3" s="58" t="s">
        <v>0</v>
      </c>
      <c r="E3" s="4">
        <f>'Rail Service (Item Nos. 1-6)'!E3</f>
        <v>43093</v>
      </c>
      <c r="F3" s="16"/>
      <c r="G3" s="9"/>
      <c r="H3" s="36"/>
    </row>
    <row r="4" spans="1:8" ht="15.75" thickBot="1" x14ac:dyDescent="0.3">
      <c r="A4" s="175"/>
      <c r="B4" s="176"/>
      <c r="C4" s="185"/>
      <c r="D4" s="59" t="s">
        <v>1</v>
      </c>
      <c r="E4" s="6">
        <f>'Rail Service (Item Nos. 1-6)'!E4</f>
        <v>43099</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203</v>
      </c>
      <c r="C20" s="63" t="s">
        <v>204</v>
      </c>
    </row>
    <row r="21" spans="1:5" ht="15" customHeight="1" x14ac:dyDescent="0.25">
      <c r="A21" s="64" t="s">
        <v>191</v>
      </c>
      <c r="B21" s="65">
        <v>2.2000000000000002</v>
      </c>
      <c r="C21" s="143">
        <v>1.98</v>
      </c>
    </row>
    <row r="22" spans="1:5" ht="15" customHeight="1" x14ac:dyDescent="0.25">
      <c r="A22" s="66" t="s">
        <v>16</v>
      </c>
      <c r="B22" s="67">
        <v>2.2000000000000002</v>
      </c>
      <c r="C22" s="143">
        <v>2.09</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74" t="str">
        <f>'Rail Service (Item Nos. 1-6)'!A3</f>
        <v xml:space="preserve">Railroad: CPRS </v>
      </c>
      <c r="B3" s="158" t="str">
        <f>'Rail Service (Item Nos. 1-6)'!B3:B4</f>
        <v>Year:  2017</v>
      </c>
      <c r="C3" s="184" t="str">
        <f>'Rail Service (Item Nos. 1-6)'!C3</f>
        <v>Reporting Week: 52</v>
      </c>
      <c r="D3" s="70" t="s">
        <v>0</v>
      </c>
      <c r="E3" s="4">
        <f>'Rail Service (Item Nos. 1-6)'!E3</f>
        <v>43093</v>
      </c>
      <c r="F3" s="16"/>
      <c r="G3" s="16"/>
      <c r="H3" s="9"/>
      <c r="I3" s="36"/>
    </row>
    <row r="4" spans="1:14" customFormat="1" ht="15.75" thickBot="1" x14ac:dyDescent="0.3">
      <c r="A4" s="175"/>
      <c r="B4" s="176"/>
      <c r="C4" s="185"/>
      <c r="D4" s="59" t="s">
        <v>1</v>
      </c>
      <c r="E4" s="6">
        <f>'Rail Service (Item Nos. 1-6)'!E4</f>
        <v>43099</v>
      </c>
      <c r="F4" s="16"/>
      <c r="G4" s="16"/>
      <c r="H4" s="9"/>
      <c r="I4" s="36"/>
    </row>
    <row r="5" spans="1:14" customFormat="1" ht="15.75" thickBot="1" x14ac:dyDescent="0.3">
      <c r="E5" s="20"/>
      <c r="F5" s="60"/>
    </row>
    <row r="6" spans="1:14" customFormat="1" ht="47.25" customHeight="1" thickBot="1" x14ac:dyDescent="0.3">
      <c r="A6" s="160" t="s">
        <v>167</v>
      </c>
      <c r="B6" s="161"/>
      <c r="C6" s="161"/>
      <c r="D6" s="161"/>
      <c r="E6" s="162"/>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201</v>
      </c>
      <c r="B9" s="77" t="s">
        <v>101</v>
      </c>
      <c r="C9" s="77" t="s">
        <v>147</v>
      </c>
      <c r="D9" s="147">
        <v>873</v>
      </c>
      <c r="E9" s="147">
        <v>386</v>
      </c>
    </row>
    <row r="10" spans="1:14" x14ac:dyDescent="0.2">
      <c r="A10" s="77" t="s">
        <v>201</v>
      </c>
      <c r="B10" s="78" t="s">
        <v>20</v>
      </c>
      <c r="C10" s="78" t="s">
        <v>148</v>
      </c>
      <c r="D10" s="135">
        <v>100</v>
      </c>
      <c r="E10" s="135">
        <v>852</v>
      </c>
    </row>
    <row r="11" spans="1:14" x14ac:dyDescent="0.2">
      <c r="A11" s="77" t="s">
        <v>201</v>
      </c>
      <c r="B11" s="78" t="s">
        <v>105</v>
      </c>
      <c r="C11" s="77" t="s">
        <v>110</v>
      </c>
      <c r="D11" s="147">
        <v>40</v>
      </c>
      <c r="E11" s="147">
        <v>2</v>
      </c>
    </row>
    <row r="12" spans="1:14" x14ac:dyDescent="0.2">
      <c r="A12" s="77" t="s">
        <v>201</v>
      </c>
      <c r="B12" s="78" t="s">
        <v>107</v>
      </c>
      <c r="C12" s="78" t="s">
        <v>149</v>
      </c>
      <c r="D12" s="148">
        <v>1400</v>
      </c>
      <c r="E12" s="148">
        <v>37</v>
      </c>
    </row>
    <row r="13" spans="1:14" x14ac:dyDescent="0.2">
      <c r="A13" s="77" t="s">
        <v>201</v>
      </c>
      <c r="B13" s="78" t="s">
        <v>139</v>
      </c>
      <c r="C13" s="77" t="s">
        <v>150</v>
      </c>
      <c r="D13" s="147">
        <v>14</v>
      </c>
      <c r="E13" s="147">
        <v>17</v>
      </c>
    </row>
    <row r="14" spans="1:14" x14ac:dyDescent="0.2">
      <c r="A14" s="77" t="s">
        <v>201</v>
      </c>
      <c r="B14" s="78" t="s">
        <v>140</v>
      </c>
      <c r="C14" s="78" t="s">
        <v>151</v>
      </c>
      <c r="D14" s="148">
        <v>214</v>
      </c>
      <c r="E14" s="148">
        <v>83</v>
      </c>
    </row>
    <row r="15" spans="1:14" x14ac:dyDescent="0.2">
      <c r="A15" s="77" t="s">
        <v>201</v>
      </c>
      <c r="B15" s="78" t="s">
        <v>100</v>
      </c>
      <c r="C15" s="77" t="s">
        <v>152</v>
      </c>
      <c r="D15" s="147">
        <v>442</v>
      </c>
      <c r="E15" s="147">
        <v>74</v>
      </c>
    </row>
    <row r="16" spans="1:14" x14ac:dyDescent="0.2">
      <c r="A16" s="77" t="s">
        <v>201</v>
      </c>
      <c r="B16" s="78" t="s">
        <v>19</v>
      </c>
      <c r="C16" s="78" t="s">
        <v>153</v>
      </c>
      <c r="D16" s="148">
        <v>1353</v>
      </c>
      <c r="E16" s="148">
        <v>180</v>
      </c>
    </row>
    <row r="17" spans="1:17" x14ac:dyDescent="0.2">
      <c r="A17" s="77" t="s">
        <v>201</v>
      </c>
      <c r="B17" s="78" t="s">
        <v>106</v>
      </c>
      <c r="C17" s="77" t="s">
        <v>154</v>
      </c>
      <c r="D17" s="147">
        <v>124</v>
      </c>
      <c r="E17" s="147">
        <v>57</v>
      </c>
    </row>
    <row r="18" spans="1:17" x14ac:dyDescent="0.2">
      <c r="A18" s="77" t="s">
        <v>201</v>
      </c>
      <c r="B18" s="78" t="s">
        <v>103</v>
      </c>
      <c r="C18" s="78" t="s">
        <v>155</v>
      </c>
      <c r="D18" s="148">
        <v>10</v>
      </c>
      <c r="E18" s="148">
        <v>82</v>
      </c>
    </row>
    <row r="19" spans="1:17" x14ac:dyDescent="0.2">
      <c r="A19" s="77" t="s">
        <v>201</v>
      </c>
      <c r="B19" s="78" t="s">
        <v>104</v>
      </c>
      <c r="C19" s="77" t="s">
        <v>156</v>
      </c>
      <c r="D19" s="135" t="s">
        <v>206</v>
      </c>
      <c r="E19" s="149">
        <v>2</v>
      </c>
    </row>
    <row r="20" spans="1:17" x14ac:dyDescent="0.2">
      <c r="A20" s="77" t="s">
        <v>201</v>
      </c>
      <c r="B20" s="78" t="s">
        <v>141</v>
      </c>
      <c r="C20" s="78" t="s">
        <v>157</v>
      </c>
      <c r="D20" s="148">
        <v>207</v>
      </c>
      <c r="E20" s="148">
        <v>80</v>
      </c>
    </row>
    <row r="21" spans="1:17" x14ac:dyDescent="0.2">
      <c r="A21" s="77" t="s">
        <v>201</v>
      </c>
      <c r="B21" s="78" t="s">
        <v>142</v>
      </c>
      <c r="C21" s="77" t="s">
        <v>158</v>
      </c>
      <c r="D21" s="147">
        <v>6</v>
      </c>
      <c r="E21" s="147">
        <v>231</v>
      </c>
    </row>
    <row r="22" spans="1:17" x14ac:dyDescent="0.2">
      <c r="A22" s="77" t="s">
        <v>201</v>
      </c>
      <c r="B22" s="78" t="s">
        <v>143</v>
      </c>
      <c r="C22" s="78" t="s">
        <v>159</v>
      </c>
      <c r="D22" s="148">
        <v>6</v>
      </c>
      <c r="E22" s="148">
        <v>66</v>
      </c>
    </row>
    <row r="23" spans="1:17" x14ac:dyDescent="0.2">
      <c r="A23" s="77" t="s">
        <v>201</v>
      </c>
      <c r="B23" s="78" t="s">
        <v>144</v>
      </c>
      <c r="C23" s="77" t="s">
        <v>160</v>
      </c>
      <c r="D23" s="147">
        <v>231</v>
      </c>
      <c r="E23" s="147">
        <v>65</v>
      </c>
    </row>
    <row r="24" spans="1:17" x14ac:dyDescent="0.2">
      <c r="A24" s="77" t="s">
        <v>201</v>
      </c>
      <c r="B24" s="78" t="s">
        <v>102</v>
      </c>
      <c r="C24" s="78" t="s">
        <v>161</v>
      </c>
      <c r="D24" s="135" t="s">
        <v>206</v>
      </c>
      <c r="E24" s="148">
        <v>11</v>
      </c>
    </row>
    <row r="25" spans="1:17" x14ac:dyDescent="0.2">
      <c r="A25" s="77" t="s">
        <v>201</v>
      </c>
      <c r="B25" s="78" t="s">
        <v>145</v>
      </c>
      <c r="C25" s="77" t="s">
        <v>162</v>
      </c>
      <c r="D25" s="147">
        <v>6</v>
      </c>
      <c r="E25" s="147">
        <v>133</v>
      </c>
    </row>
    <row r="26" spans="1:17" x14ac:dyDescent="0.2">
      <c r="A26" s="77" t="s">
        <v>201</v>
      </c>
      <c r="B26" s="78" t="s">
        <v>108</v>
      </c>
      <c r="C26" s="78" t="s">
        <v>163</v>
      </c>
      <c r="D26" s="148">
        <v>30</v>
      </c>
      <c r="E26" s="148">
        <v>157</v>
      </c>
    </row>
    <row r="27" spans="1:17" x14ac:dyDescent="0.2">
      <c r="A27" s="77" t="s">
        <v>201</v>
      </c>
      <c r="B27" s="78" t="s">
        <v>146</v>
      </c>
      <c r="C27" s="77" t="s">
        <v>164</v>
      </c>
      <c r="D27" s="147">
        <v>36</v>
      </c>
      <c r="E27" s="149">
        <v>2</v>
      </c>
    </row>
    <row r="28" spans="1:17" x14ac:dyDescent="0.2">
      <c r="A28" s="77" t="s">
        <v>201</v>
      </c>
      <c r="B28" s="78" t="s">
        <v>33</v>
      </c>
      <c r="C28" s="78" t="s">
        <v>112</v>
      </c>
      <c r="D28" s="148">
        <v>48</v>
      </c>
      <c r="E28" s="148">
        <v>83</v>
      </c>
    </row>
    <row r="29" spans="1:17" x14ac:dyDescent="0.2">
      <c r="A29" s="77" t="s">
        <v>201</v>
      </c>
      <c r="B29" s="78" t="s">
        <v>109</v>
      </c>
      <c r="C29" s="78" t="s">
        <v>165</v>
      </c>
      <c r="D29" s="148">
        <v>2359</v>
      </c>
      <c r="E29" s="148">
        <v>103</v>
      </c>
    </row>
    <row r="30" spans="1:17" ht="15" x14ac:dyDescent="0.2">
      <c r="A30" s="77" t="s">
        <v>201</v>
      </c>
      <c r="B30" s="78" t="s">
        <v>111</v>
      </c>
      <c r="C30" s="78" t="s">
        <v>166</v>
      </c>
      <c r="D30" s="135" t="s">
        <v>206</v>
      </c>
      <c r="E30" s="135" t="s">
        <v>206</v>
      </c>
      <c r="H30" s="107"/>
    </row>
    <row r="31" spans="1:17" ht="30" customHeight="1" thickBot="1" x14ac:dyDescent="0.25"/>
    <row r="32" spans="1:17" ht="48.75" customHeight="1" thickBot="1" x14ac:dyDescent="0.25">
      <c r="A32" s="160" t="s">
        <v>199</v>
      </c>
      <c r="B32" s="161"/>
      <c r="C32" s="161"/>
      <c r="D32" s="161"/>
      <c r="E32" s="162"/>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201</v>
      </c>
      <c r="B35" s="77" t="s">
        <v>32</v>
      </c>
      <c r="C35" s="77" t="s">
        <v>147</v>
      </c>
      <c r="D35" s="77">
        <v>11</v>
      </c>
      <c r="E35" s="77">
        <v>28</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03" t="s">
        <v>173</v>
      </c>
      <c r="B1" s="204"/>
      <c r="C1" s="204"/>
      <c r="D1" s="204"/>
      <c r="E1" s="205"/>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74" t="str">
        <f>'Rail Service (Item Nos. 1-6)'!A3</f>
        <v xml:space="preserve">Railroad: CPRS </v>
      </c>
      <c r="B3" s="158" t="str">
        <f>'Rail Service (Item Nos. 1-6)'!B3:B4</f>
        <v>Year:  2017</v>
      </c>
      <c r="C3" s="184" t="str">
        <f>'Rail Service (Item Nos. 1-6)'!C3</f>
        <v>Reporting Week: 52</v>
      </c>
      <c r="D3" s="86" t="s">
        <v>0</v>
      </c>
      <c r="E3" s="87">
        <f>'Rail Service (Item Nos. 1-6)'!E3</f>
        <v>43093</v>
      </c>
      <c r="F3" s="206"/>
      <c r="G3" s="206"/>
      <c r="H3" s="207"/>
      <c r="I3" s="207"/>
      <c r="J3" s="88"/>
      <c r="K3" s="89"/>
      <c r="L3" s="90"/>
    </row>
    <row r="4" spans="1:12" ht="15.75" thickBot="1" x14ac:dyDescent="0.3">
      <c r="A4" s="175"/>
      <c r="B4" s="176"/>
      <c r="C4" s="185"/>
      <c r="D4" s="91" t="s">
        <v>1</v>
      </c>
      <c r="E4" s="92">
        <f>'Rail Service (Item Nos. 1-6)'!E4</f>
        <v>43099</v>
      </c>
      <c r="F4" s="206"/>
      <c r="G4" s="206"/>
      <c r="H4" s="207"/>
      <c r="I4" s="207"/>
      <c r="J4" s="88"/>
      <c r="K4" s="89"/>
      <c r="L4" s="90"/>
    </row>
    <row r="5" spans="1:12" ht="15.75" thickBot="1" x14ac:dyDescent="0.3">
      <c r="A5" s="93"/>
      <c r="B5" s="94"/>
      <c r="C5" s="94"/>
      <c r="D5" s="95"/>
      <c r="E5" s="96"/>
      <c r="F5" s="93"/>
      <c r="G5" s="93"/>
      <c r="H5" s="97"/>
      <c r="I5" s="97"/>
      <c r="J5" s="88"/>
      <c r="K5" s="89"/>
      <c r="L5" s="90"/>
    </row>
    <row r="6" spans="1:12" ht="15.75" thickBot="1" x14ac:dyDescent="0.3">
      <c r="A6" s="208" t="s">
        <v>113</v>
      </c>
      <c r="B6" s="209"/>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10" t="s">
        <v>138</v>
      </c>
      <c r="B8" s="211"/>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944</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49</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12" t="s">
        <v>200</v>
      </c>
      <c r="B22" s="213"/>
    </row>
    <row r="23" spans="1:2" ht="15" x14ac:dyDescent="0.25">
      <c r="A23" s="132" t="s">
        <v>125</v>
      </c>
      <c r="B23" s="133">
        <v>0</v>
      </c>
    </row>
    <row r="24" spans="1:2" ht="15" x14ac:dyDescent="0.25">
      <c r="A24" s="104" t="s">
        <v>126</v>
      </c>
      <c r="B24" s="125">
        <v>0</v>
      </c>
    </row>
    <row r="25" spans="1:2" ht="15" x14ac:dyDescent="0.25">
      <c r="A25" s="105" t="s">
        <v>127</v>
      </c>
      <c r="B25" s="124">
        <v>0</v>
      </c>
    </row>
    <row r="26" spans="1:2" ht="15" x14ac:dyDescent="0.25">
      <c r="A26" s="105" t="s">
        <v>128</v>
      </c>
      <c r="B26" s="125">
        <v>0</v>
      </c>
    </row>
    <row r="27" spans="1:2" ht="15" x14ac:dyDescent="0.25">
      <c r="A27" s="105" t="s">
        <v>129</v>
      </c>
      <c r="B27" s="125">
        <v>0</v>
      </c>
    </row>
    <row r="28" spans="1:2" ht="15" x14ac:dyDescent="0.25">
      <c r="A28" s="105" t="s">
        <v>130</v>
      </c>
      <c r="B28" s="125">
        <v>0</v>
      </c>
    </row>
    <row r="29" spans="1:2" ht="15" x14ac:dyDescent="0.25">
      <c r="A29" s="105" t="s">
        <v>131</v>
      </c>
      <c r="B29" s="125">
        <v>0</v>
      </c>
    </row>
    <row r="30" spans="1:2" ht="15" x14ac:dyDescent="0.25">
      <c r="A30" s="105" t="s">
        <v>132</v>
      </c>
      <c r="B30" s="125">
        <v>0</v>
      </c>
    </row>
    <row r="33" spans="2:2" x14ac:dyDescent="0.2">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2018-01-03T16:12:19Z</cp:lastPrinted>
  <dcterms:created xsi:type="dcterms:W3CDTF">2016-12-06T20:27:51Z</dcterms:created>
  <dcterms:modified xsi:type="dcterms:W3CDTF">2018-01-03T16:12:24Z</dcterms:modified>
</cp:coreProperties>
</file>