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D51" i="2" l="1"/>
  <c r="D52" i="2"/>
  <c r="D53" i="2"/>
  <c r="D54" i="2"/>
  <c r="D55" i="2"/>
  <c r="D56" i="2"/>
  <c r="D57" i="2"/>
  <c r="D58" i="2"/>
  <c r="C59" i="2" l="1"/>
  <c r="B59" i="2"/>
  <c r="E3" i="7" l="1"/>
  <c r="E3" i="6"/>
  <c r="E3" i="5"/>
  <c r="E3" i="3"/>
  <c r="E59" i="2" l="1"/>
  <c r="D59" i="2" s="1"/>
  <c r="C58" i="4" l="1"/>
  <c r="B58" i="4"/>
  <c r="E58" i="4"/>
  <c r="D58" i="4"/>
  <c r="C57" i="3" l="1"/>
  <c r="D57" i="3"/>
  <c r="B57" i="3"/>
  <c r="B3" i="7" l="1"/>
  <c r="A3" i="7"/>
  <c r="B3" i="6" l="1"/>
  <c r="A3" i="6"/>
  <c r="B3" i="5"/>
  <c r="A3" i="5"/>
  <c r="B3" i="4"/>
  <c r="A3" i="4"/>
  <c r="B3" i="3"/>
  <c r="A3" i="3"/>
  <c r="D3" i="4"/>
  <c r="E4" i="2"/>
  <c r="E4" i="3" s="1"/>
  <c r="C3" i="2" l="1"/>
  <c r="C3" i="3" s="1"/>
  <c r="D4" i="4"/>
  <c r="E4" i="7"/>
  <c r="E4" i="5"/>
  <c r="E4" i="6"/>
  <c r="C3" i="6" l="1"/>
  <c r="C3" i="7"/>
  <c r="C3" i="4"/>
  <c r="C3" i="5"/>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<sst xmlns="http://schemas.openxmlformats.org/spreadsheetml/2006/main" count="334" uniqueCount="206">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</sst>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2" zoomScale="85" zoomScaleNormal="85" workbookViewId="0">
      <selection activeCell="E4" sqref="E4"/>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08" t="s">
        <v>176</v>
      </c>
      <c r="E2" s="107" t="s">
        <v>205</v>
      </c>
    </row>
    <row r="3" spans="1:5" ht="15" customHeight="1" x14ac:dyDescent="0.25">
      <c r="A3" s="174" t="s">
        <v>200</v>
      </c>
      <c r="B3" s="158" t="s">
        <v>204</v>
      </c>
      <c r="C3" s="177" t="str">
        <f>"Reporting Week: "&amp;WEEKNUM(E4,1)</f>
        <v>Reporting Week: 7</v>
      </c>
      <c r="D3" s="3" t="s">
        <v>0</v>
      </c>
      <c r="E3" s="4">
        <v>43870</v>
      </c>
    </row>
    <row r="4" spans="1:5" ht="15.75" thickBot="1" x14ac:dyDescent="0.3">
      <c r="A4" s="175"/>
      <c r="B4" s="176"/>
      <c r="C4" s="178"/>
      <c r="D4" s="5" t="s">
        <v>1</v>
      </c>
      <c r="E4" s="6">
        <f>E3+6</f>
        <v>43876</v>
      </c>
    </row>
    <row r="5" spans="1:5" ht="48" customHeight="1" thickBot="1" x14ac:dyDescent="0.3">
      <c r="A5" s="160" t="s">
        <v>133</v>
      </c>
      <c r="B5" s="179"/>
      <c r="C5" s="7"/>
      <c r="D5" s="8"/>
      <c r="E5" s="9"/>
    </row>
    <row r="6" spans="1:5" ht="15.75" customHeight="1" x14ac:dyDescent="0.25">
      <c r="A6" s="10" t="s">
        <v>2</v>
      </c>
      <c r="B6" s="11">
        <v>31.57</v>
      </c>
      <c r="C6" s="12"/>
      <c r="D6" s="12"/>
      <c r="E6" s="9"/>
    </row>
    <row r="7" spans="1:5" x14ac:dyDescent="0.25">
      <c r="A7" s="13" t="s">
        <v>3</v>
      </c>
      <c r="B7" s="14">
        <v>24.84</v>
      </c>
      <c r="C7" s="12"/>
      <c r="D7" s="12"/>
      <c r="E7" s="9"/>
    </row>
    <row r="8" spans="1:5" x14ac:dyDescent="0.25">
      <c r="A8" s="13" t="s">
        <v>4</v>
      </c>
      <c r="B8" s="14">
        <v>26.76</v>
      </c>
      <c r="C8" s="12"/>
      <c r="D8" s="12"/>
      <c r="E8" s="9"/>
    </row>
    <row r="9" spans="1:5" x14ac:dyDescent="0.25">
      <c r="A9" s="13" t="s">
        <v>5</v>
      </c>
      <c r="B9" s="14">
        <v>24.05</v>
      </c>
      <c r="C9" s="12"/>
      <c r="D9" s="12"/>
      <c r="E9" s="9"/>
    </row>
    <row r="10" spans="1:5" x14ac:dyDescent="0.25">
      <c r="A10" s="13" t="s">
        <v>6</v>
      </c>
      <c r="B10" s="14">
        <v>23.67</v>
      </c>
      <c r="C10" s="12"/>
      <c r="D10" s="12"/>
      <c r="E10" s="9"/>
    </row>
    <row r="11" spans="1:5" x14ac:dyDescent="0.25">
      <c r="A11" s="13" t="s">
        <v>7</v>
      </c>
      <c r="B11" s="14">
        <v>23.42</v>
      </c>
      <c r="C11" s="12"/>
      <c r="D11" s="12"/>
      <c r="E11" s="9"/>
    </row>
    <row r="12" spans="1:5" x14ac:dyDescent="0.25">
      <c r="A12" s="13" t="s">
        <v>8</v>
      </c>
      <c r="B12" s="14">
        <v>24.8</v>
      </c>
      <c r="C12" s="12"/>
      <c r="D12" s="12"/>
      <c r="E12" s="9"/>
    </row>
    <row r="13" spans="1:5" x14ac:dyDescent="0.25">
      <c r="A13" s="131" t="s">
        <v>9</v>
      </c>
      <c r="B13" s="132">
        <v>25.38</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16" t="s">
        <v>178</v>
      </c>
      <c r="B16" s="117" t="s">
        <v>179</v>
      </c>
      <c r="C16" s="18"/>
      <c r="D16" s="19"/>
    </row>
    <row r="17" spans="1:10" x14ac:dyDescent="0.25">
      <c r="A17" s="114" t="s">
        <v>180</v>
      </c>
      <c r="B17" s="115">
        <v>31.3</v>
      </c>
      <c r="C17" s="21"/>
      <c r="D17" s="21"/>
    </row>
    <row r="18" spans="1:10" x14ac:dyDescent="0.25">
      <c r="A18" s="23" t="s">
        <v>181</v>
      </c>
      <c r="B18" s="22">
        <v>14.5</v>
      </c>
      <c r="C18" s="21"/>
      <c r="D18" s="21"/>
    </row>
    <row r="19" spans="1:10" x14ac:dyDescent="0.25">
      <c r="A19" s="23" t="s">
        <v>182</v>
      </c>
      <c r="B19" s="22">
        <v>12.4</v>
      </c>
      <c r="C19" s="21"/>
      <c r="D19" s="21"/>
    </row>
    <row r="20" spans="1:10" x14ac:dyDescent="0.25">
      <c r="A20" s="23" t="s">
        <v>183</v>
      </c>
      <c r="B20" s="22">
        <v>7.7</v>
      </c>
      <c r="C20" s="21"/>
      <c r="D20" s="21"/>
    </row>
    <row r="21" spans="1:10" x14ac:dyDescent="0.25">
      <c r="A21" s="23" t="s">
        <v>184</v>
      </c>
      <c r="B21" s="22">
        <v>13.2</v>
      </c>
      <c r="C21" s="21"/>
      <c r="D21" s="21"/>
    </row>
    <row r="22" spans="1:10" x14ac:dyDescent="0.25">
      <c r="A22" s="23" t="s">
        <v>185</v>
      </c>
      <c r="B22" s="24">
        <v>10.9</v>
      </c>
      <c r="C22" s="21"/>
      <c r="D22" s="21"/>
    </row>
    <row r="23" spans="1:10" x14ac:dyDescent="0.25">
      <c r="A23" s="23" t="s">
        <v>186</v>
      </c>
      <c r="B23" s="22">
        <v>17.100000000000001</v>
      </c>
      <c r="C23" s="21"/>
      <c r="D23" s="21"/>
    </row>
    <row r="24" spans="1:10" x14ac:dyDescent="0.25">
      <c r="A24" s="23" t="s">
        <v>187</v>
      </c>
      <c r="B24" s="22">
        <v>15.8</v>
      </c>
      <c r="C24" s="21"/>
      <c r="D24" s="21"/>
      <c r="I24" s="25"/>
      <c r="J24" s="25"/>
    </row>
    <row r="25" spans="1:10" x14ac:dyDescent="0.25">
      <c r="A25" s="23" t="s">
        <v>188</v>
      </c>
      <c r="B25" s="22">
        <v>27</v>
      </c>
      <c r="C25" s="21"/>
      <c r="D25" s="21"/>
      <c r="I25" s="20"/>
      <c r="J25" s="20"/>
    </row>
    <row r="26" spans="1:10" x14ac:dyDescent="0.25">
      <c r="A26" s="23" t="s">
        <v>189</v>
      </c>
      <c r="B26" s="22">
        <v>19.600000000000001</v>
      </c>
      <c r="C26" s="21"/>
      <c r="D26" s="21"/>
    </row>
    <row r="27" spans="1:10" x14ac:dyDescent="0.25">
      <c r="A27" s="121" t="s">
        <v>9</v>
      </c>
      <c r="B27" s="122">
        <v>15.6</v>
      </c>
      <c r="C27" s="21"/>
      <c r="D27" s="21"/>
    </row>
    <row r="28" spans="1:10" ht="18" customHeight="1" thickBot="1" x14ac:dyDescent="0.3">
      <c r="A28" s="47"/>
      <c r="B28" s="103"/>
    </row>
    <row r="29" spans="1:10" ht="45" customHeight="1" thickBot="1" x14ac:dyDescent="0.3">
      <c r="A29" s="160" t="s">
        <v>134</v>
      </c>
      <c r="B29" s="162"/>
      <c r="C29" s="7"/>
      <c r="D29" s="8"/>
    </row>
    <row r="30" spans="1:10" x14ac:dyDescent="0.25">
      <c r="A30" s="26" t="s">
        <v>10</v>
      </c>
      <c r="B30" s="102">
        <v>965</v>
      </c>
      <c r="C30" s="27"/>
      <c r="D30" s="27"/>
    </row>
    <row r="31" spans="1:10" x14ac:dyDescent="0.25">
      <c r="A31" s="28" t="s">
        <v>11</v>
      </c>
      <c r="B31" s="29">
        <v>13065</v>
      </c>
      <c r="C31" s="27"/>
      <c r="D31" s="27"/>
    </row>
    <row r="32" spans="1:10" x14ac:dyDescent="0.25">
      <c r="A32" s="28" t="s">
        <v>12</v>
      </c>
      <c r="B32" s="29">
        <v>1702</v>
      </c>
      <c r="C32" s="27"/>
      <c r="D32" s="27"/>
    </row>
    <row r="33" spans="1:5" x14ac:dyDescent="0.25">
      <c r="A33" s="28" t="s">
        <v>2</v>
      </c>
      <c r="B33" s="29">
        <v>586</v>
      </c>
      <c r="C33" s="27"/>
      <c r="D33" s="27"/>
    </row>
    <row r="34" spans="1:5" x14ac:dyDescent="0.25">
      <c r="A34" s="28" t="s">
        <v>13</v>
      </c>
      <c r="B34" s="29">
        <v>548</v>
      </c>
      <c r="C34" s="27"/>
      <c r="D34" s="27"/>
    </row>
    <row r="35" spans="1:5" x14ac:dyDescent="0.25">
      <c r="A35" s="28" t="s">
        <v>14</v>
      </c>
      <c r="B35" s="29">
        <v>360</v>
      </c>
      <c r="C35" s="27"/>
      <c r="D35" s="27"/>
    </row>
    <row r="36" spans="1:5" x14ac:dyDescent="0.25">
      <c r="A36" s="28" t="s">
        <v>15</v>
      </c>
      <c r="B36" s="29">
        <v>7314</v>
      </c>
      <c r="C36" s="27"/>
      <c r="D36" s="27"/>
    </row>
    <row r="37" spans="1:5" x14ac:dyDescent="0.25">
      <c r="A37" s="28" t="s">
        <v>16</v>
      </c>
      <c r="B37" s="29">
        <v>726</v>
      </c>
      <c r="C37" s="27"/>
      <c r="D37" s="27"/>
    </row>
    <row r="38" spans="1:5" x14ac:dyDescent="0.25">
      <c r="A38" s="129" t="s">
        <v>17</v>
      </c>
      <c r="B38" s="130">
        <f>SUM(B30:B37)</f>
        <v>25266</v>
      </c>
      <c r="C38" s="27"/>
      <c r="D38" s="27"/>
    </row>
    <row r="39" spans="1:5" ht="18" customHeight="1" thickBot="1" x14ac:dyDescent="0.3"/>
    <row r="40" spans="1:5" ht="44.25" customHeight="1" thickBot="1" x14ac:dyDescent="0.3">
      <c r="A40" s="160" t="s">
        <v>18</v>
      </c>
      <c r="B40" s="162"/>
      <c r="C40" s="16"/>
      <c r="D40" s="17"/>
    </row>
    <row r="41" spans="1:5" x14ac:dyDescent="0.25">
      <c r="A41" s="26" t="s">
        <v>3</v>
      </c>
      <c r="B41" s="149">
        <v>11.93</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3.94</v>
      </c>
      <c r="C44" s="21"/>
      <c r="D44" s="21"/>
    </row>
    <row r="45" spans="1:5" x14ac:dyDescent="0.25">
      <c r="A45" s="28" t="s">
        <v>7</v>
      </c>
      <c r="B45" s="149">
        <v>24.28</v>
      </c>
      <c r="C45" s="21"/>
      <c r="D45" s="21"/>
    </row>
    <row r="46" spans="1:5" x14ac:dyDescent="0.25">
      <c r="A46" s="28" t="s">
        <v>24</v>
      </c>
      <c r="B46" s="128">
        <v>16.27</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05" t="s">
        <v>27</v>
      </c>
      <c r="C50" s="105" t="s">
        <v>28</v>
      </c>
      <c r="D50" s="104" t="s">
        <v>16</v>
      </c>
      <c r="E50" s="157"/>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1</v>
      </c>
      <c r="D55" s="31">
        <f>E55-SUM(B55:C55)</f>
        <v>3</v>
      </c>
      <c r="E55" s="32">
        <v>4</v>
      </c>
    </row>
    <row r="56" spans="1:5" x14ac:dyDescent="0.25">
      <c r="A56" s="13" t="s">
        <v>7</v>
      </c>
      <c r="B56" s="134">
        <v>0</v>
      </c>
      <c r="C56" s="134">
        <v>0</v>
      </c>
      <c r="D56" s="31">
        <f t="shared" si="0"/>
        <v>1</v>
      </c>
      <c r="E56" s="32">
        <v>1</v>
      </c>
    </row>
    <row r="57" spans="1:5" x14ac:dyDescent="0.25">
      <c r="A57" s="13" t="s">
        <v>29</v>
      </c>
      <c r="B57" s="134">
        <v>0</v>
      </c>
      <c r="C57" s="134">
        <v>0</v>
      </c>
      <c r="D57" s="31">
        <f t="shared" si="0"/>
        <v>1</v>
      </c>
      <c r="E57" s="32">
        <v>1</v>
      </c>
    </row>
    <row r="58" spans="1:5" x14ac:dyDescent="0.25">
      <c r="A58" s="13" t="s">
        <v>8</v>
      </c>
      <c r="B58" s="134">
        <v>0</v>
      </c>
      <c r="C58" s="134">
        <v>0</v>
      </c>
      <c r="D58" s="31">
        <f t="shared" si="0"/>
        <v>1</v>
      </c>
      <c r="E58" s="32">
        <v>1</v>
      </c>
    </row>
    <row r="59" spans="1:5" s="20" customFormat="1" x14ac:dyDescent="0.25">
      <c r="A59" s="131" t="s">
        <v>17</v>
      </c>
      <c r="B59" s="144">
        <f>SUM(B51:B58)</f>
        <v>0</v>
      </c>
      <c r="C59" s="144">
        <f>SUM(C51:C58)</f>
        <v>1</v>
      </c>
      <c r="D59" s="144">
        <f>E59-SUM(B59:C59)</f>
        <v>6</v>
      </c>
      <c r="E59" s="143">
        <f>SUM(E51:E58)</f>
        <v>7</v>
      </c>
    </row>
    <row r="60" spans="1:5" ht="30" customHeight="1" thickBot="1" x14ac:dyDescent="0.3">
      <c r="C60" s="16"/>
    </row>
    <row r="61" spans="1:5" ht="36" customHeight="1" thickBot="1" x14ac:dyDescent="0.3">
      <c r="A61" s="160" t="s">
        <v>136</v>
      </c>
      <c r="B61" s="161"/>
      <c r="C61" s="162"/>
    </row>
    <row r="62" spans="1:5" ht="15.75" thickBot="1" x14ac:dyDescent="0.3">
      <c r="A62" s="110"/>
      <c r="B62" s="52" t="s">
        <v>30</v>
      </c>
      <c r="C62" s="124" t="s">
        <v>31</v>
      </c>
    </row>
    <row r="63" spans="1:5" x14ac:dyDescent="0.25">
      <c r="A63" s="26" t="s">
        <v>2</v>
      </c>
      <c r="B63" s="133">
        <v>3</v>
      </c>
      <c r="C63" s="120">
        <v>8</v>
      </c>
    </row>
    <row r="64" spans="1:5" x14ac:dyDescent="0.25">
      <c r="A64" s="28" t="s">
        <v>19</v>
      </c>
      <c r="B64" s="133">
        <v>20</v>
      </c>
      <c r="C64" s="133">
        <v>23</v>
      </c>
    </row>
    <row r="65" spans="1:3" x14ac:dyDescent="0.25">
      <c r="A65" s="28" t="s">
        <v>20</v>
      </c>
      <c r="B65" s="120">
        <v>1</v>
      </c>
      <c r="C65" s="120">
        <v>0</v>
      </c>
    </row>
    <row r="66" spans="1:3" x14ac:dyDescent="0.25">
      <c r="A66" s="28" t="s">
        <v>22</v>
      </c>
      <c r="B66" s="120">
        <v>2</v>
      </c>
      <c r="C66" s="120">
        <v>3</v>
      </c>
    </row>
    <row r="67" spans="1:3" x14ac:dyDescent="0.25">
      <c r="A67" s="28" t="s">
        <v>21</v>
      </c>
      <c r="B67" s="133">
        <v>5</v>
      </c>
      <c r="C67" s="120">
        <v>0</v>
      </c>
    </row>
    <row r="68" spans="1:3" x14ac:dyDescent="0.25">
      <c r="A68" s="28" t="s">
        <v>23</v>
      </c>
      <c r="B68" s="133">
        <v>10</v>
      </c>
      <c r="C68" s="133">
        <v>64</v>
      </c>
    </row>
    <row r="69" spans="1:3" x14ac:dyDescent="0.25">
      <c r="A69" s="28" t="s">
        <v>32</v>
      </c>
      <c r="B69" s="133">
        <v>7</v>
      </c>
      <c r="C69" s="133">
        <v>19</v>
      </c>
    </row>
    <row r="70" spans="1:3" x14ac:dyDescent="0.25">
      <c r="A70" s="28" t="s">
        <v>33</v>
      </c>
      <c r="B70" s="133">
        <f>122+118</f>
        <v>240</v>
      </c>
      <c r="C70" s="133">
        <f>66+209</f>
        <v>275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13" zoomScale="80" zoomScaleNormal="80" workbookViewId="0">
      <selection activeCell="E4" sqref="E4"/>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74" t="str">
        <f>'Rail Service (Item Nos. 1-6)'!A3</f>
        <v xml:space="preserve">Railroad: CPRS </v>
      </c>
      <c r="B3" s="177" t="str">
        <f>'Rail Service (Item Nos. 1-6)'!B3:B4</f>
        <v>Year:  2020</v>
      </c>
      <c r="C3" s="177" t="str">
        <f>'Rail Service (Item Nos. 1-6)'!C3</f>
        <v>Reporting Week: 7</v>
      </c>
      <c r="D3" s="34" t="s">
        <v>0</v>
      </c>
      <c r="E3" s="4">
        <f>'Rail Service (Item Nos. 1-6)'!E3</f>
        <v>43870</v>
      </c>
      <c r="F3" s="18"/>
      <c r="G3" s="16"/>
      <c r="H3" s="9"/>
      <c r="I3" s="35"/>
    </row>
    <row r="4" spans="1:9" ht="15.75" thickBot="1" x14ac:dyDescent="0.3">
      <c r="A4" s="175"/>
      <c r="B4" s="178"/>
      <c r="C4" s="178"/>
      <c r="D4" s="36" t="s">
        <v>1</v>
      </c>
      <c r="E4" s="6">
        <f>'Rail Service (Item Nos. 1-6)'!E4</f>
        <v>43876</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9</v>
      </c>
      <c r="C18" s="153">
        <v>0</v>
      </c>
      <c r="D18" s="153">
        <v>9</v>
      </c>
    </row>
    <row r="19" spans="1:8" x14ac:dyDescent="0.25">
      <c r="A19" s="41" t="s">
        <v>49</v>
      </c>
      <c r="B19" s="153">
        <v>1</v>
      </c>
      <c r="C19" s="153">
        <v>0</v>
      </c>
      <c r="D19" s="153">
        <v>1</v>
      </c>
    </row>
    <row r="20" spans="1:8" x14ac:dyDescent="0.25">
      <c r="A20" s="41" t="s">
        <v>50</v>
      </c>
      <c r="B20" s="153">
        <v>75</v>
      </c>
      <c r="C20" s="153">
        <v>0</v>
      </c>
      <c r="D20" s="153">
        <v>75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5</v>
      </c>
      <c r="C28" s="153">
        <v>0</v>
      </c>
      <c r="D28" s="153">
        <v>5</v>
      </c>
    </row>
    <row r="29" spans="1:8" x14ac:dyDescent="0.25">
      <c r="A29" s="41" t="s">
        <v>59</v>
      </c>
      <c r="B29" s="153">
        <v>611</v>
      </c>
      <c r="C29" s="153">
        <v>207</v>
      </c>
      <c r="D29" s="153">
        <v>404</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695</v>
      </c>
      <c r="C34" s="153">
        <v>307</v>
      </c>
      <c r="D34" s="153">
        <v>388</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3</v>
      </c>
      <c r="C40" s="153">
        <v>0</v>
      </c>
      <c r="D40" s="153">
        <v>3</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1399</v>
      </c>
      <c r="C57" s="154">
        <f t="shared" ref="C57:D57" si="0">SUM(C9:C56)</f>
        <v>514</v>
      </c>
      <c r="D57" s="154">
        <f t="shared" si="0"/>
        <v>885</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E4" sqref="E4"/>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74" t="str">
        <f>'Rail Service (Item Nos. 1-6)'!A3</f>
        <v xml:space="preserve">Railroad: CPRS </v>
      </c>
      <c r="B3" s="158" t="str">
        <f>'Rail Service (Item Nos. 1-6)'!B3:B4</f>
        <v>Year:  2020</v>
      </c>
      <c r="C3" s="177" t="str">
        <f>'Rail Service (Item Nos. 1-6)'!C3</f>
        <v>Reporting Week: 7</v>
      </c>
      <c r="D3" s="4">
        <f>'Rail Service (Item Nos. 1-6)'!E3</f>
        <v>43870</v>
      </c>
      <c r="E3" s="148"/>
      <c r="F3" s="16"/>
    </row>
    <row r="4" spans="1:6" ht="15.75" thickBot="1" x14ac:dyDescent="0.3">
      <c r="A4" s="175"/>
      <c r="B4" s="176"/>
      <c r="C4" s="178"/>
      <c r="D4" s="6">
        <f>'Rail Service (Item Nos. 1-6)'!E4</f>
        <v>43876</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203</v>
      </c>
      <c r="C30" s="140">
        <v>511</v>
      </c>
      <c r="D30" s="140">
        <v>3</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218</v>
      </c>
      <c r="C35" s="140">
        <v>584</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25</v>
      </c>
      <c r="C55" s="140">
        <v>15</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446</v>
      </c>
      <c r="C58" s="141">
        <f>SUM(C10:C57)</f>
        <v>1110</v>
      </c>
      <c r="D58" s="141">
        <f t="shared" ref="D58:E58" si="0">SUM(D10:D57)</f>
        <v>3</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E4" sqref="E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74" t="str">
        <f>'Rail Service (Item Nos. 1-6)'!A3</f>
        <v xml:space="preserve">Railroad: CPRS </v>
      </c>
      <c r="B3" s="158" t="str">
        <f>'Rail Service (Item Nos. 1-6)'!B3:B4</f>
        <v>Year:  2020</v>
      </c>
      <c r="C3" s="177" t="str">
        <f>'Rail Service (Item Nos. 1-6)'!C3</f>
        <v>Reporting Week: 7</v>
      </c>
      <c r="D3" s="55" t="s">
        <v>0</v>
      </c>
      <c r="E3" s="4">
        <f>'Rail Service (Item Nos. 1-6)'!E3</f>
        <v>43870</v>
      </c>
      <c r="F3" s="16"/>
      <c r="G3" s="9"/>
      <c r="H3" s="35"/>
    </row>
    <row r="4" spans="1:8" ht="15.75" thickBot="1" x14ac:dyDescent="0.3">
      <c r="A4" s="175"/>
      <c r="B4" s="176"/>
      <c r="C4" s="178"/>
      <c r="D4" s="56" t="s">
        <v>1</v>
      </c>
      <c r="E4" s="6">
        <f>'Rail Service (Item Nos. 1-6)'!E4</f>
        <v>43876</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2.4</v>
      </c>
    </row>
    <row r="22" spans="1:5" ht="15" customHeight="1" x14ac:dyDescent="0.25">
      <c r="A22" s="63" t="s">
        <v>16</v>
      </c>
      <c r="B22" s="64">
        <v>2.2000000000000002</v>
      </c>
      <c r="C22" s="135">
        <v>1.9</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activeCell="E4" sqref="E4"/>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74" t="str">
        <f>'Rail Service (Item Nos. 1-6)'!A3</f>
        <v xml:space="preserve">Railroad: CPRS </v>
      </c>
      <c r="B3" s="158" t="str">
        <f>'Rail Service (Item Nos. 1-6)'!B3:B4</f>
        <v>Year:  2020</v>
      </c>
      <c r="C3" s="177" t="str">
        <f>'Rail Service (Item Nos. 1-6)'!C3</f>
        <v>Reporting Week: 7</v>
      </c>
      <c r="D3" s="67" t="s">
        <v>0</v>
      </c>
      <c r="E3" s="4">
        <f>'Rail Service (Item Nos. 1-6)'!E3</f>
        <v>43870</v>
      </c>
      <c r="F3" s="16"/>
      <c r="G3" s="16"/>
      <c r="H3" s="9"/>
      <c r="I3" s="35"/>
    </row>
    <row r="4" spans="1:14" customFormat="1" ht="15.75" thickBot="1" x14ac:dyDescent="0.3">
      <c r="A4" s="175"/>
      <c r="B4" s="176"/>
      <c r="C4" s="178"/>
      <c r="D4" s="56" t="s">
        <v>1</v>
      </c>
      <c r="E4" s="6">
        <f>'Rail Service (Item Nos. 1-6)'!E4</f>
        <v>43876</v>
      </c>
      <c r="F4" s="16"/>
      <c r="G4" s="16"/>
      <c r="H4" s="9"/>
      <c r="I4" s="35"/>
    </row>
    <row r="5" spans="1:14" customFormat="1" ht="15.75" thickBot="1" x14ac:dyDescent="0.3">
      <c r="E5" s="20"/>
      <c r="F5" s="57"/>
    </row>
    <row r="6" spans="1:14" customFormat="1" ht="47.25" customHeight="1" thickBot="1" x14ac:dyDescent="0.3">
      <c r="A6" s="160" t="s">
        <v>167</v>
      </c>
      <c r="B6" s="161"/>
      <c r="C6" s="161"/>
      <c r="D6" s="161"/>
      <c r="E6" s="162"/>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1109</v>
      </c>
      <c r="E9" s="151">
        <v>812</v>
      </c>
    </row>
    <row r="10" spans="1:14" x14ac:dyDescent="0.2">
      <c r="A10" s="74" t="s">
        <v>199</v>
      </c>
      <c r="B10" s="75" t="s">
        <v>20</v>
      </c>
      <c r="C10" s="75" t="s">
        <v>148</v>
      </c>
      <c r="D10" s="152">
        <v>50</v>
      </c>
      <c r="E10" s="151">
        <v>1008</v>
      </c>
    </row>
    <row r="11" spans="1:14" x14ac:dyDescent="0.2">
      <c r="A11" s="74" t="s">
        <v>199</v>
      </c>
      <c r="B11" s="75" t="s">
        <v>105</v>
      </c>
      <c r="C11" s="74" t="s">
        <v>110</v>
      </c>
      <c r="D11" s="147" t="s">
        <v>203</v>
      </c>
      <c r="E11" s="147">
        <v>1</v>
      </c>
    </row>
    <row r="12" spans="1:14" x14ac:dyDescent="0.2">
      <c r="A12" s="74" t="s">
        <v>199</v>
      </c>
      <c r="B12" s="75" t="s">
        <v>107</v>
      </c>
      <c r="C12" s="75" t="s">
        <v>149</v>
      </c>
      <c r="D12" s="151">
        <v>1188</v>
      </c>
      <c r="E12" s="151">
        <v>9</v>
      </c>
    </row>
    <row r="13" spans="1:14" x14ac:dyDescent="0.2">
      <c r="A13" s="74" t="s">
        <v>199</v>
      </c>
      <c r="B13" s="75" t="s">
        <v>139</v>
      </c>
      <c r="C13" s="74" t="s">
        <v>150</v>
      </c>
      <c r="D13" s="151">
        <v>13</v>
      </c>
      <c r="E13" s="151">
        <v>32</v>
      </c>
    </row>
    <row r="14" spans="1:14" x14ac:dyDescent="0.2">
      <c r="A14" s="74" t="s">
        <v>199</v>
      </c>
      <c r="B14" s="75" t="s">
        <v>140</v>
      </c>
      <c r="C14" s="75" t="s">
        <v>151</v>
      </c>
      <c r="D14" s="151">
        <v>187</v>
      </c>
      <c r="E14" s="151">
        <v>110</v>
      </c>
    </row>
    <row r="15" spans="1:14" x14ac:dyDescent="0.2">
      <c r="A15" s="74" t="s">
        <v>199</v>
      </c>
      <c r="B15" s="75" t="s">
        <v>100</v>
      </c>
      <c r="C15" s="74" t="s">
        <v>152</v>
      </c>
      <c r="D15" s="151">
        <v>654</v>
      </c>
      <c r="E15" s="151">
        <v>86</v>
      </c>
    </row>
    <row r="16" spans="1:14" x14ac:dyDescent="0.2">
      <c r="A16" s="74" t="s">
        <v>199</v>
      </c>
      <c r="B16" s="75" t="s">
        <v>19</v>
      </c>
      <c r="C16" s="75" t="s">
        <v>153</v>
      </c>
      <c r="D16" s="151">
        <v>1168</v>
      </c>
      <c r="E16" s="151">
        <v>246</v>
      </c>
    </row>
    <row r="17" spans="1:17" x14ac:dyDescent="0.2">
      <c r="A17" s="74" t="s">
        <v>199</v>
      </c>
      <c r="B17" s="75" t="s">
        <v>106</v>
      </c>
      <c r="C17" s="74" t="s">
        <v>154</v>
      </c>
      <c r="D17" s="151">
        <v>183</v>
      </c>
      <c r="E17" s="151">
        <v>22</v>
      </c>
    </row>
    <row r="18" spans="1:17" x14ac:dyDescent="0.2">
      <c r="A18" s="74" t="s">
        <v>199</v>
      </c>
      <c r="B18" s="75" t="s">
        <v>103</v>
      </c>
      <c r="C18" s="75" t="s">
        <v>155</v>
      </c>
      <c r="D18" s="151">
        <v>9</v>
      </c>
      <c r="E18" s="151">
        <v>60</v>
      </c>
    </row>
    <row r="19" spans="1:17" x14ac:dyDescent="0.2">
      <c r="A19" s="74" t="s">
        <v>199</v>
      </c>
      <c r="B19" s="75" t="s">
        <v>104</v>
      </c>
      <c r="C19" s="74" t="s">
        <v>156</v>
      </c>
      <c r="D19" s="147" t="s">
        <v>203</v>
      </c>
      <c r="E19" s="147">
        <v>29</v>
      </c>
    </row>
    <row r="20" spans="1:17" x14ac:dyDescent="0.2">
      <c r="A20" s="74" t="s">
        <v>199</v>
      </c>
      <c r="B20" s="75" t="s">
        <v>141</v>
      </c>
      <c r="C20" s="75" t="s">
        <v>157</v>
      </c>
      <c r="D20" s="147">
        <v>156</v>
      </c>
      <c r="E20" s="147">
        <v>72</v>
      </c>
    </row>
    <row r="21" spans="1:17" x14ac:dyDescent="0.2">
      <c r="A21" s="74" t="s">
        <v>199</v>
      </c>
      <c r="B21" s="75" t="s">
        <v>142</v>
      </c>
      <c r="C21" s="74" t="s">
        <v>158</v>
      </c>
      <c r="D21" s="151">
        <v>144</v>
      </c>
      <c r="E21" s="151">
        <v>441</v>
      </c>
    </row>
    <row r="22" spans="1:17" x14ac:dyDescent="0.2">
      <c r="A22" s="74" t="s">
        <v>199</v>
      </c>
      <c r="B22" s="75" t="s">
        <v>143</v>
      </c>
      <c r="C22" s="75" t="s">
        <v>159</v>
      </c>
      <c r="D22" s="151">
        <v>3</v>
      </c>
      <c r="E22" s="151">
        <v>53</v>
      </c>
    </row>
    <row r="23" spans="1:17" x14ac:dyDescent="0.2">
      <c r="A23" s="74" t="s">
        <v>199</v>
      </c>
      <c r="B23" s="75" t="s">
        <v>144</v>
      </c>
      <c r="C23" s="74" t="s">
        <v>160</v>
      </c>
      <c r="D23" s="151">
        <v>432</v>
      </c>
      <c r="E23" s="151">
        <v>138</v>
      </c>
    </row>
    <row r="24" spans="1:17" x14ac:dyDescent="0.2">
      <c r="A24" s="74" t="s">
        <v>199</v>
      </c>
      <c r="B24" s="75" t="s">
        <v>102</v>
      </c>
      <c r="C24" s="75" t="s">
        <v>161</v>
      </c>
      <c r="D24" s="147">
        <v>2</v>
      </c>
      <c r="E24" s="146">
        <v>19</v>
      </c>
    </row>
    <row r="25" spans="1:17" x14ac:dyDescent="0.2">
      <c r="A25" s="74" t="s">
        <v>199</v>
      </c>
      <c r="B25" s="75" t="s">
        <v>145</v>
      </c>
      <c r="C25" s="74" t="s">
        <v>162</v>
      </c>
      <c r="D25" s="151">
        <v>20</v>
      </c>
      <c r="E25" s="151">
        <v>110</v>
      </c>
    </row>
    <row r="26" spans="1:17" x14ac:dyDescent="0.2">
      <c r="A26" s="74" t="s">
        <v>199</v>
      </c>
      <c r="B26" s="75" t="s">
        <v>108</v>
      </c>
      <c r="C26" s="75" t="s">
        <v>163</v>
      </c>
      <c r="D26" s="151">
        <v>77</v>
      </c>
      <c r="E26" s="151">
        <v>112</v>
      </c>
    </row>
    <row r="27" spans="1:17" x14ac:dyDescent="0.2">
      <c r="A27" s="74" t="s">
        <v>199</v>
      </c>
      <c r="B27" s="75" t="s">
        <v>146</v>
      </c>
      <c r="C27" s="74" t="s">
        <v>164</v>
      </c>
      <c r="D27" s="151">
        <v>35</v>
      </c>
      <c r="E27" s="152">
        <v>1</v>
      </c>
    </row>
    <row r="28" spans="1:17" x14ac:dyDescent="0.2">
      <c r="A28" s="74" t="s">
        <v>199</v>
      </c>
      <c r="B28" s="75" t="s">
        <v>33</v>
      </c>
      <c r="C28" s="75" t="s">
        <v>112</v>
      </c>
      <c r="D28" s="151">
        <v>216</v>
      </c>
      <c r="E28" s="151">
        <v>172</v>
      </c>
    </row>
    <row r="29" spans="1:17" x14ac:dyDescent="0.2">
      <c r="A29" s="74" t="s">
        <v>199</v>
      </c>
      <c r="B29" s="75" t="s">
        <v>109</v>
      </c>
      <c r="C29" s="75" t="s">
        <v>165</v>
      </c>
      <c r="D29" s="151">
        <v>2939</v>
      </c>
      <c r="E29" s="151">
        <v>147</v>
      </c>
    </row>
    <row r="30" spans="1:17" ht="12.75" customHeight="1" x14ac:dyDescent="0.2">
      <c r="A30" s="74" t="s">
        <v>199</v>
      </c>
      <c r="B30" s="75" t="s">
        <v>111</v>
      </c>
      <c r="C30" s="75" t="s">
        <v>166</v>
      </c>
      <c r="D30" s="147" t="s">
        <v>203</v>
      </c>
      <c r="E30" s="147" t="s">
        <v>203</v>
      </c>
      <c r="H30" s="101"/>
    </row>
    <row r="31" spans="1:17" ht="30" customHeight="1" thickBot="1" x14ac:dyDescent="0.25"/>
    <row r="32" spans="1:17" ht="48.75" customHeight="1" thickBot="1" x14ac:dyDescent="0.25">
      <c r="A32" s="160" t="s">
        <v>197</v>
      </c>
      <c r="B32" s="161"/>
      <c r="C32" s="161"/>
      <c r="D32" s="161"/>
      <c r="E32" s="162"/>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47</v>
      </c>
      <c r="E35" s="145">
        <v>111</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E4" sqref="E4"/>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1" t="s">
        <v>173</v>
      </c>
      <c r="B1" s="202"/>
      <c r="C1" s="202"/>
      <c r="D1" s="202"/>
      <c r="E1" s="203"/>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74" t="str">
        <f>'Rail Service (Item Nos. 1-6)'!A3</f>
        <v xml:space="preserve">Railroad: CPRS </v>
      </c>
      <c r="B3" s="158" t="str">
        <f>'Rail Service (Item Nos. 1-6)'!B3:B4</f>
        <v>Year:  2020</v>
      </c>
      <c r="C3" s="177" t="str">
        <f>'Rail Service (Item Nos. 1-6)'!C3</f>
        <v>Reporting Week: 7</v>
      </c>
      <c r="D3" s="82" t="s">
        <v>0</v>
      </c>
      <c r="E3" s="4">
        <f>'Rail Service (Item Nos. 1-6)'!E3</f>
        <v>43870</v>
      </c>
      <c r="F3" s="204"/>
      <c r="G3" s="204"/>
      <c r="H3" s="205"/>
      <c r="I3" s="205"/>
      <c r="J3" s="83"/>
      <c r="K3" s="84"/>
      <c r="L3" s="85"/>
    </row>
    <row r="4" spans="1:12" ht="15.75" thickBot="1" x14ac:dyDescent="0.3">
      <c r="A4" s="175"/>
      <c r="B4" s="176"/>
      <c r="C4" s="178"/>
      <c r="D4" s="86" t="s">
        <v>1</v>
      </c>
      <c r="E4" s="6">
        <f>'Rail Service (Item Nos. 1-6)'!E4</f>
        <v>43876</v>
      </c>
      <c r="F4" s="204"/>
      <c r="G4" s="204"/>
      <c r="H4" s="205"/>
      <c r="I4" s="205"/>
      <c r="J4" s="83"/>
      <c r="K4" s="84"/>
      <c r="L4" s="85"/>
    </row>
    <row r="5" spans="1:12" ht="15.75" thickBot="1" x14ac:dyDescent="0.3">
      <c r="A5" s="87"/>
      <c r="B5" s="88"/>
      <c r="C5" s="88"/>
      <c r="D5" s="89"/>
      <c r="E5" s="90"/>
      <c r="F5" s="87"/>
      <c r="G5" s="87"/>
      <c r="H5" s="91"/>
      <c r="I5" s="91"/>
      <c r="J5" s="83"/>
      <c r="K5" s="84"/>
      <c r="L5" s="85"/>
    </row>
    <row r="6" spans="1:12" ht="15.75" thickBot="1" x14ac:dyDescent="0.3">
      <c r="A6" s="206" t="s">
        <v>113</v>
      </c>
      <c r="B6" s="207"/>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8" t="s">
        <v>138</v>
      </c>
      <c r="B8" s="209"/>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992</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10</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47</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10" t="s">
        <v>198</v>
      </c>
      <c r="B22" s="211"/>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2020-01-20T21:41:46Z</cp:lastPrinted>
  <dcterms:created xsi:type="dcterms:W3CDTF">2016-12-06T20:27:51Z</dcterms:created>
  <dcterms:modified xsi:type="dcterms:W3CDTF">2020-02-18T21:25:40Z</dcterms:modified>
</cp:coreProperties>
</file>