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3892B512-0362-41B8-8AE8-52E82322CD91}"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<sst xmlns="http://schemas.openxmlformats.org/spreadsheetml/2006/main" count="358" uniqueCount="227">
  <si>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</si>
  <si>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</si>
  <si>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</si>
  <si>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</si>
  <si>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</si>
  <si>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</si>
  <si>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</si>
  <si>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</si>
  <si>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</si>
  <si>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</si>
  <si>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</si>
  <si>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</si>
  <si>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</si>
  <si>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</si>
  <si>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</si>
  <si>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</si>
  <si>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</si>
  <si>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</si>
  <si>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</si>
  <si>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</si>
  <si>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</si>
  <si>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</si>
  <si>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</si>
  <si>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</si>
  <si>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</si>
  <si>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</si>
  <si>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</si>
  <si>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</si>
  <si>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</si>
  <si>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</si>
  <si>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</si>
  <si>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</si>
  <si>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</si>
  <si>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</si>
  <si>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</si>
  <si>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</si>
  <si>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</si>
  <si>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</si>
  <si>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</si>
  <si>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</si>
  <si>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</si>
  <si>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</si>
  <si>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</si>
  <si>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</si>
  <si>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</si>
  <si>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</si>
  <si>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</si>
  <si>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</si>
  <si>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</si>
  <si>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</si>
  <si>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</si>
  <si>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</si>
  <si>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</si>
  <si>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</si>
  <si>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</si>
  <si>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</si>
  <si>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</si>
  <si>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</si>
  <si>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</si>
  <si>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</si>
  <si>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</si>
  <si>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</si>
  <si>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</si>
  <si>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</si>
  <si>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</si>
  <si>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</si>
  <si>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</si>
  <si>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</si>
  <si>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</si>
  <si>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</si>
  <si>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</si>
  <si>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</si>
  <si>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</si>
  <si>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</si>
  <si>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</si>
  <si>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</si>
  <si>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</si>
  <si>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</si>
  <si>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</si>
  <si>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</si>
  <si>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</si>
  <si>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</si>
  <si>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</si>
  <si>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</si>
  <si>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</si>
  <si>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</si>
  <si>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</si>
  <si>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</si>
  <si>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</si>
  <si>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</si>
  <si>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</si>
  <si>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</si>
  <si>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</si>
  <si>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</si>
  <si>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</si>
  <si>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</si>
  <si>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</si>
  <si>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</si>
  <si>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</si>
  <si>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</si>
  <si>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</si>
  <si>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</si>
  <si>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</si>
  <si>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</si>
  <si>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</si>
  <si>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</si>
  <si>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</si>
  <si>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</si>
  <si>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</si>
  <si>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</si>
  <si>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</si>
  <si>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</si>
  <si>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</si>
  <si>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</si>
  <si>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</si>
  <si>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</si>
  <si>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</si>
  <si>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</si>
  <si>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</si>
  <si>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</si>
  <si>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</si>
  <si>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</si>
  <si>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</si>
  <si>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</si>
  <si>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</si>
  <si>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</si>
  <si>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</si>
  <si>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</si>
  <si>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</si>
  <si>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</si>
  <si>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</si>
  <si>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</si>
  <si>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</si>
  <si>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</si>
  <si>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</si>
  <si>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</si>
  <si>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</si>
  <si>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</si>
  <si>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</si>
  <si>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</si>
  <si>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</si>
  <si>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</si>
  <si>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</si>
  <si>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</si>
  <si>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</si>
  <si>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</si>
  <si>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</si>
  <si>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</si>
  <si>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</si>
  <si>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</si>
  <si>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</si>
  <si>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</si>
  <si>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</si>
  <si>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</si>
  <si>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</si>
  <si>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</si>
  <si>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</si>
  <si>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</si>
  <si>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</si>
  <si>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</si>
  <si>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</si>
  <si>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</si>
  <si>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</si>
  <si>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</si>
  <si>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</si>
  <si>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</si>
  <si>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</si>
  <si>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</si>
  <si>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</si>
  <si>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</si>
  <si>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</si>
  <si>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</si>
  <si>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</si>
  <si>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</si>
  <si>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</si>
  <si>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</si>
  <si>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</si>
  <si>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</si>
  <si>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</si>
  <si>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</si>
  <si>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</si>
  <si>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</si>
  <si>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</si>
  <si>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</si>
  <si>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</si>
  <si>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</si>
  <si>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</si>
  <si>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</si>
  <si>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</si>
  <si>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</si>
  <si>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</si>
  <si>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</si>
  <si>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</si>
  <si>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</si>
  <si>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</si>
  <si>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</si>
  <si>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</si>
  <si>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</si>
  <si>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</si>
  <si>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</si>
  <si>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</si>
  <si>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</si>
  <si>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</si>
  <si>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</si>
  <si>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</si>
  <si>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</si>
  <si>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</si>
  <si>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</si>
  <si>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</si>
  <si>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</si>
  <si>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</si>
  <si>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</si>
  <si>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</si>
  <si>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</si>
  <si>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</si>
  <si>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</si>
  <si>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</si>
  <si>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</si>
  <si>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</si>
  <si>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</si>
  <si>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</si>
  <si>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</si>
  <si>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</si>
  <si>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</si>
  <si>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2024</t>
  </si>
  <si>
    <t>Expiration Date: Permanent Order</t>
  </si>
  <si>
    <t>10.  Average Grain Shuttle Turns per Month By Region And System versus Planned Turns Per Month (Applicable to Class I Carriers Operating a Grain Shuttle Program), updated to reflect the month of Apr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</si>
</sst>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31.7109375" bestFit="1"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6" t="s">
        <v>160</v>
      </c>
      <c r="B1" s="117"/>
      <c r="C1" s="117"/>
      <c r="D1" s="117"/>
      <c r="E1" s="118"/>
    </row>
    <row r="2" spans="1:5" ht="14.25" customHeight="1" thickBot="1" x14ac:dyDescent="0.3">
      <c r="A2" s="1"/>
      <c r="B2" s="2"/>
      <c r="C2" s="2"/>
      <c r="D2" s="91" t="s">
        <v>161</v>
      </c>
      <c r="E2" s="90" t="s">
        <v>225</v>
      </c>
    </row>
    <row r="3" spans="1:5" ht="15" customHeight="1" x14ac:dyDescent="0.25">
      <c r="A3" s="119" t="s">
        <v>223</v>
      </c>
      <c r="B3" s="121" t="s">
        <v>224</v>
      </c>
      <c r="C3" s="123" t="s">
        <v>0</v>
      </c>
      <c r="D3" s="3" t="s">
        <v>1</v>
      </c>
      <c r="E3" s="4">
        <v>45430</v>
      </c>
    </row>
    <row r="4" spans="1:5" ht="15.75" thickBot="1" x14ac:dyDescent="0.3">
      <c r="A4" s="120"/>
      <c r="B4" s="122"/>
      <c r="C4" s="124"/>
      <c r="D4" s="5" t="s">
        <v>2</v>
      </c>
      <c r="E4" s="6">
        <f>E3+6</f>
        <v>45436</v>
      </c>
    </row>
    <row r="5" spans="1:5" ht="51" customHeight="1" thickBot="1" x14ac:dyDescent="0.3">
      <c r="A5" s="108" t="s">
        <v>114</v>
      </c>
      <c r="B5" s="125"/>
      <c r="C5" s="7"/>
      <c r="D5" s="8"/>
    </row>
    <row r="6" spans="1:5" ht="15.75" customHeight="1" x14ac:dyDescent="0.25">
      <c r="A6" s="9" t="s">
        <v>3</v>
      </c>
      <c r="B6" s="10">
        <v>30.2</v>
      </c>
      <c r="C6" s="11"/>
      <c r="D6" s="11"/>
    </row>
    <row r="7" spans="1:5" x14ac:dyDescent="0.25">
      <c r="A7" s="12" t="s">
        <v>4</v>
      </c>
      <c r="B7" s="13">
        <v>22.8</v>
      </c>
      <c r="C7" s="11"/>
      <c r="D7" s="11"/>
    </row>
    <row r="8" spans="1:5" x14ac:dyDescent="0.25">
      <c r="A8" s="12" t="s">
        <v>5</v>
      </c>
      <c r="B8" s="13">
        <v>26.4</v>
      </c>
      <c r="C8" s="11"/>
      <c r="D8" s="11"/>
    </row>
    <row r="9" spans="1:5" x14ac:dyDescent="0.25">
      <c r="A9" s="12" t="s">
        <v>6</v>
      </c>
      <c r="B9" s="13">
        <v>24</v>
      </c>
      <c r="C9" s="11"/>
      <c r="D9" s="11"/>
    </row>
    <row r="10" spans="1:5" x14ac:dyDescent="0.25">
      <c r="A10" s="12" t="s">
        <v>7</v>
      </c>
      <c r="B10" s="13">
        <v>21.9</v>
      </c>
      <c r="C10" s="11"/>
      <c r="D10" s="11"/>
    </row>
    <row r="11" spans="1:5" x14ac:dyDescent="0.25">
      <c r="A11" s="12" t="s">
        <v>8</v>
      </c>
      <c r="B11" s="13">
        <v>19.8</v>
      </c>
      <c r="C11" s="11"/>
      <c r="D11" s="11"/>
    </row>
    <row r="12" spans="1:5" x14ac:dyDescent="0.25">
      <c r="A12" s="12" t="s">
        <v>9</v>
      </c>
      <c r="B12" s="13">
        <v>20.3</v>
      </c>
      <c r="C12" s="11"/>
      <c r="D12" s="11"/>
    </row>
    <row r="13" spans="1:5" x14ac:dyDescent="0.25">
      <c r="A13" s="12" t="s">
        <v>10</v>
      </c>
      <c r="B13" s="13">
        <v>23.2</v>
      </c>
      <c r="C13" s="11"/>
      <c r="D13" s="11"/>
    </row>
    <row r="14" spans="1:5" ht="30" customHeight="1" thickBot="1" x14ac:dyDescent="0.3">
      <c r="B14" s="14"/>
    </row>
    <row r="15" spans="1:5" ht="63.75" customHeight="1" thickBot="1" x14ac:dyDescent="0.3">
      <c r="A15" s="111" t="s">
        <v>153</v>
      </c>
      <c r="B15" s="112"/>
      <c r="C15" s="17"/>
      <c r="D15" s="18"/>
    </row>
    <row r="16" spans="1:5" ht="19.5" customHeight="1" thickBot="1" x14ac:dyDescent="0.3">
      <c r="A16" s="62" t="s">
        <v>157</v>
      </c>
      <c r="B16" s="55" t="s">
        <v>158</v>
      </c>
      <c r="C16" s="17"/>
      <c r="D16" s="18"/>
    </row>
    <row r="17" spans="1:10" x14ac:dyDescent="0.25">
      <c r="A17" s="94" t="s">
        <v>162</v>
      </c>
      <c r="B17" s="95">
        <v>22.5</v>
      </c>
      <c r="C17" s="19"/>
      <c r="D17" s="19"/>
    </row>
    <row r="18" spans="1:10" x14ac:dyDescent="0.25">
      <c r="A18" s="21" t="s">
        <v>163</v>
      </c>
      <c r="B18" s="20">
        <v>21</v>
      </c>
      <c r="C18" s="19"/>
      <c r="D18" s="19"/>
    </row>
    <row r="19" spans="1:10" x14ac:dyDescent="0.25">
      <c r="A19" s="21" t="s">
        <v>164</v>
      </c>
      <c r="B19" s="20">
        <v>29.2</v>
      </c>
      <c r="C19" s="19"/>
      <c r="D19" s="19"/>
    </row>
    <row r="20" spans="1:10" x14ac:dyDescent="0.25">
      <c r="A20" s="21" t="s">
        <v>165</v>
      </c>
      <c r="B20" s="20">
        <v>31.1</v>
      </c>
      <c r="C20" s="19"/>
      <c r="D20" s="19"/>
    </row>
    <row r="21" spans="1:10" x14ac:dyDescent="0.25">
      <c r="A21" s="21" t="s">
        <v>166</v>
      </c>
      <c r="B21" s="20">
        <v>17.2</v>
      </c>
      <c r="C21" s="19"/>
      <c r="D21" s="19"/>
    </row>
    <row r="22" spans="1:10" x14ac:dyDescent="0.25">
      <c r="A22" s="21" t="s">
        <v>167</v>
      </c>
      <c r="B22" s="20">
        <v>22.5</v>
      </c>
      <c r="C22" s="19"/>
      <c r="D22" s="19"/>
    </row>
    <row r="23" spans="1:10" x14ac:dyDescent="0.25">
      <c r="A23" s="21" t="s">
        <v>168</v>
      </c>
      <c r="B23" s="20">
        <v>26.6</v>
      </c>
      <c r="C23" s="19"/>
      <c r="D23" s="19"/>
    </row>
    <row r="24" spans="1:10" x14ac:dyDescent="0.25">
      <c r="A24" s="21" t="s">
        <v>169</v>
      </c>
      <c r="B24" s="20">
        <v>21.3</v>
      </c>
      <c r="C24" s="19"/>
      <c r="D24" s="19"/>
      <c r="I24" s="7"/>
      <c r="J24" s="7"/>
    </row>
    <row r="25" spans="1:10" x14ac:dyDescent="0.25">
      <c r="A25" s="21" t="s">
        <v>170</v>
      </c>
      <c r="B25" s="20">
        <v>18.5</v>
      </c>
      <c r="C25" s="19"/>
      <c r="D25" s="19"/>
      <c r="I25" s="7"/>
      <c r="J25" s="7"/>
    </row>
    <row r="26" spans="1:10" x14ac:dyDescent="0.25">
      <c r="A26" s="21" t="s">
        <v>171</v>
      </c>
      <c r="B26" s="20">
        <v>21.4</v>
      </c>
      <c r="C26" s="19"/>
      <c r="D26" s="19"/>
    </row>
    <row r="27" spans="1:10" x14ac:dyDescent="0.25">
      <c r="A27" s="21" t="s">
        <v>10</v>
      </c>
      <c r="B27" s="20">
        <v>22.4</v>
      </c>
      <c r="C27" s="19"/>
      <c r="D27" s="19"/>
    </row>
    <row r="28" spans="1:10" ht="30" customHeight="1" thickBot="1" x14ac:dyDescent="0.3">
      <c r="B28" s="86"/>
    </row>
    <row r="29" spans="1:10" ht="45" customHeight="1" thickBot="1" x14ac:dyDescent="0.3">
      <c r="A29" s="108" t="s">
        <v>115</v>
      </c>
      <c r="B29" s="110"/>
      <c r="C29" s="7"/>
      <c r="D29" s="8"/>
    </row>
    <row r="30" spans="1:10" x14ac:dyDescent="0.25">
      <c r="A30" s="22" t="s">
        <v>11</v>
      </c>
      <c r="B30" s="85">
        <v>23182</v>
      </c>
      <c r="C30" s="23"/>
      <c r="D30" s="23"/>
    </row>
    <row r="31" spans="1:10" x14ac:dyDescent="0.25">
      <c r="A31" s="24" t="s">
        <v>12</v>
      </c>
      <c r="B31" s="25">
        <v>114045</v>
      </c>
      <c r="C31" s="23"/>
      <c r="D31" s="23"/>
    </row>
    <row r="32" spans="1:10" x14ac:dyDescent="0.25">
      <c r="A32" s="24" t="s">
        <v>13</v>
      </c>
      <c r="B32" s="25">
        <v>14710</v>
      </c>
      <c r="C32" s="23"/>
      <c r="D32" s="23"/>
    </row>
    <row r="33" spans="1:5" x14ac:dyDescent="0.25">
      <c r="A33" s="24" t="s">
        <v>3</v>
      </c>
      <c r="B33" s="25">
        <v>15799</v>
      </c>
      <c r="C33" s="23"/>
      <c r="D33" s="23"/>
    </row>
    <row r="34" spans="1:5" x14ac:dyDescent="0.25">
      <c r="A34" s="24" t="s">
        <v>14</v>
      </c>
      <c r="B34" s="25">
        <v>13091</v>
      </c>
      <c r="C34" s="23"/>
      <c r="D34" s="23"/>
    </row>
    <row r="35" spans="1:5" x14ac:dyDescent="0.25">
      <c r="A35" s="24" t="s">
        <v>15</v>
      </c>
      <c r="B35" s="25">
        <v>29715</v>
      </c>
      <c r="C35" s="23"/>
      <c r="D35" s="23"/>
    </row>
    <row r="36" spans="1:5" x14ac:dyDescent="0.25">
      <c r="A36" s="24" t="s">
        <v>16</v>
      </c>
      <c r="B36" s="25">
        <v>85284</v>
      </c>
      <c r="C36" s="23"/>
      <c r="D36" s="23"/>
    </row>
    <row r="37" spans="1:5" x14ac:dyDescent="0.25">
      <c r="A37" s="24" t="s">
        <v>17</v>
      </c>
      <c r="B37" s="25">
        <v>11873</v>
      </c>
      <c r="C37" s="23"/>
      <c r="D37" s="23"/>
    </row>
    <row r="38" spans="1:5" x14ac:dyDescent="0.25">
      <c r="A38" s="24" t="s">
        <v>18</v>
      </c>
      <c r="B38" s="25">
        <f>SUM(B30:B37)</f>
        <v>307699</v>
      </c>
      <c r="C38" s="23"/>
      <c r="D38" s="23"/>
    </row>
    <row r="39" spans="1:5" ht="30" customHeight="1" thickBot="1" x14ac:dyDescent="0.3"/>
    <row r="40" spans="1:5" ht="44.25" customHeight="1" thickBot="1" x14ac:dyDescent="0.3">
      <c r="A40" s="108" t="s">
        <v>19</v>
      </c>
      <c r="B40" s="110"/>
      <c r="C40" s="15"/>
      <c r="D40" s="16"/>
    </row>
    <row r="41" spans="1:5" x14ac:dyDescent="0.25">
      <c r="A41" s="22" t="s">
        <v>4</v>
      </c>
      <c r="B41" s="26">
        <v>14.1</v>
      </c>
      <c r="C41" s="19"/>
      <c r="D41" s="19"/>
    </row>
    <row r="42" spans="1:5" x14ac:dyDescent="0.25">
      <c r="A42" s="24" t="s">
        <v>5</v>
      </c>
      <c r="B42" s="26">
        <v>8.1</v>
      </c>
      <c r="C42" s="19"/>
      <c r="D42" s="19"/>
    </row>
    <row r="43" spans="1:5" x14ac:dyDescent="0.25">
      <c r="A43" s="24" t="s">
        <v>6</v>
      </c>
      <c r="B43" s="26">
        <v>15.3</v>
      </c>
      <c r="C43" s="19"/>
      <c r="D43" s="19"/>
    </row>
    <row r="44" spans="1:5" x14ac:dyDescent="0.25">
      <c r="A44" s="24" t="s">
        <v>151</v>
      </c>
      <c r="B44" s="26">
        <v>46.9</v>
      </c>
      <c r="C44" s="19"/>
      <c r="D44" s="19"/>
    </row>
    <row r="45" spans="1:5" x14ac:dyDescent="0.25">
      <c r="A45" s="24" t="s">
        <v>8</v>
      </c>
      <c r="B45" s="26">
        <v>33.5</v>
      </c>
      <c r="C45" s="19"/>
      <c r="D45" s="19"/>
    </row>
    <row r="46" spans="1:5" x14ac:dyDescent="0.25">
      <c r="A46" s="24" t="s">
        <v>25</v>
      </c>
      <c r="B46" s="26">
        <v>16.2</v>
      </c>
      <c r="C46" s="19"/>
      <c r="D46" s="19"/>
    </row>
    <row r="47" spans="1:5" ht="30.75" customHeight="1" thickBot="1" x14ac:dyDescent="0.3"/>
    <row r="48" spans="1:5" ht="57" customHeight="1" thickBot="1" x14ac:dyDescent="0.3">
      <c r="A48" s="113" t="s">
        <v>116</v>
      </c>
      <c r="B48" s="114"/>
      <c r="C48" s="114"/>
      <c r="D48" s="114"/>
      <c r="E48" s="115"/>
    </row>
    <row r="49" spans="1:5" ht="15.75" thickBot="1" x14ac:dyDescent="0.3">
      <c r="A49" s="106" t="s">
        <v>26</v>
      </c>
      <c r="B49" s="108" t="s">
        <v>27</v>
      </c>
      <c r="C49" s="109"/>
      <c r="D49" s="110"/>
      <c r="E49" s="104" t="s">
        <v>18</v>
      </c>
    </row>
    <row r="50" spans="1:5" ht="15.75" thickBot="1" x14ac:dyDescent="0.3">
      <c r="A50" s="107"/>
      <c r="B50" s="88" t="s">
        <v>28</v>
      </c>
      <c r="C50" s="88" t="s">
        <v>29</v>
      </c>
      <c r="D50" s="87" t="s">
        <v>17</v>
      </c>
      <c r="E50" s="105"/>
    </row>
    <row r="51" spans="1:5" x14ac:dyDescent="0.25">
      <c r="A51" s="9" t="s">
        <v>3</v>
      </c>
      <c r="B51" s="28">
        <v>1</v>
      </c>
      <c r="C51" s="28">
        <v>0</v>
      </c>
      <c r="D51" s="28">
        <v>2</v>
      </c>
      <c r="E51" s="29">
        <f t="shared" ref="E51:E59" si="0">+B51+C51+D51</f>
        <v>3</v>
      </c>
    </row>
    <row r="52" spans="1:5" x14ac:dyDescent="0.25">
      <c r="A52" s="12" t="s">
        <v>4</v>
      </c>
      <c r="B52" s="30">
        <v>0</v>
      </c>
      <c r="C52" s="30">
        <v>1</v>
      </c>
      <c r="D52" s="30">
        <v>4</v>
      </c>
      <c r="E52" s="29">
        <f t="shared" si="0"/>
        <v>5</v>
      </c>
    </row>
    <row r="53" spans="1:5" x14ac:dyDescent="0.25">
      <c r="A53" s="12" t="s">
        <v>5</v>
      </c>
      <c r="B53" s="30">
        <v>1</v>
      </c>
      <c r="C53" s="30">
        <v>1</v>
      </c>
      <c r="D53" s="30">
        <v>2</v>
      </c>
      <c r="E53" s="29">
        <f t="shared" si="0"/>
        <v>4</v>
      </c>
    </row>
    <row r="54" spans="1:5" x14ac:dyDescent="0.25">
      <c r="A54" s="12" t="s">
        <v>6</v>
      </c>
      <c r="B54" s="30">
        <v>0</v>
      </c>
      <c r="C54" s="30">
        <v>0</v>
      </c>
      <c r="D54" s="30">
        <v>0</v>
      </c>
      <c r="E54" s="29">
        <f t="shared" si="0"/>
        <v>0</v>
      </c>
    </row>
    <row r="55" spans="1:5" x14ac:dyDescent="0.25">
      <c r="A55" s="12" t="s">
        <v>7</v>
      </c>
      <c r="B55" s="30">
        <v>0</v>
      </c>
      <c r="C55" s="30">
        <v>0</v>
      </c>
      <c r="D55" s="30">
        <v>2</v>
      </c>
      <c r="E55" s="29">
        <f t="shared" si="0"/>
        <v>2</v>
      </c>
    </row>
    <row r="56" spans="1:5" x14ac:dyDescent="0.25">
      <c r="A56" s="12" t="s">
        <v>8</v>
      </c>
      <c r="B56" s="30">
        <v>0</v>
      </c>
      <c r="C56" s="30">
        <v>1</v>
      </c>
      <c r="D56" s="30">
        <v>1</v>
      </c>
      <c r="E56" s="29">
        <f t="shared" si="0"/>
        <v>2</v>
      </c>
    </row>
    <row r="57" spans="1:5" x14ac:dyDescent="0.25">
      <c r="A57" s="12" t="s">
        <v>30</v>
      </c>
      <c r="B57" s="30">
        <v>1</v>
      </c>
      <c r="C57" s="30">
        <v>2</v>
      </c>
      <c r="D57" s="30">
        <v>6</v>
      </c>
      <c r="E57" s="29">
        <f t="shared" si="0"/>
        <v>9</v>
      </c>
    </row>
    <row r="58" spans="1:5" x14ac:dyDescent="0.25">
      <c r="A58" s="12" t="s">
        <v>9</v>
      </c>
      <c r="B58" s="30">
        <v>3</v>
      </c>
      <c r="C58" s="30">
        <v>3</v>
      </c>
      <c r="D58" s="30">
        <v>24</v>
      </c>
      <c r="E58" s="29">
        <f t="shared" si="0"/>
        <v>30</v>
      </c>
    </row>
    <row r="59" spans="1:5" x14ac:dyDescent="0.25">
      <c r="A59" s="12" t="s">
        <v>18</v>
      </c>
      <c r="B59" s="31">
        <f>SUM(B51:B58)</f>
        <v>6</v>
      </c>
      <c r="C59" s="31">
        <f t="shared" ref="C59:D59" si="1">SUM(C51:C58)</f>
        <v>8</v>
      </c>
      <c r="D59" s="31">
        <f t="shared" si="1"/>
        <v>41</v>
      </c>
      <c r="E59" s="29">
        <f t="shared" si="0"/>
        <v>55</v>
      </c>
    </row>
    <row r="60" spans="1:5" ht="30" customHeight="1" thickBot="1" x14ac:dyDescent="0.3">
      <c r="C60" s="15"/>
    </row>
    <row r="61" spans="1:5" ht="36" customHeight="1" thickBot="1" x14ac:dyDescent="0.3">
      <c r="A61" s="108" t="s">
        <v>117</v>
      </c>
      <c r="B61" s="109"/>
      <c r="C61" s="110"/>
    </row>
    <row r="62" spans="1:5" x14ac:dyDescent="0.25">
      <c r="A62" s="32"/>
      <c r="B62" s="33" t="s">
        <v>31</v>
      </c>
      <c r="C62" s="34" t="s">
        <v>32</v>
      </c>
    </row>
    <row r="63" spans="1:5" x14ac:dyDescent="0.25">
      <c r="A63" s="24" t="s">
        <v>3</v>
      </c>
      <c r="B63" s="35">
        <v>50</v>
      </c>
      <c r="C63" s="35">
        <v>4</v>
      </c>
    </row>
    <row r="64" spans="1:5" x14ac:dyDescent="0.25">
      <c r="A64" s="24" t="s">
        <v>20</v>
      </c>
      <c r="B64" s="35">
        <v>91</v>
      </c>
      <c r="C64" s="35">
        <v>121</v>
      </c>
    </row>
    <row r="65" spans="1:3" x14ac:dyDescent="0.25">
      <c r="A65" s="24" t="s">
        <v>21</v>
      </c>
      <c r="B65" s="35">
        <v>12</v>
      </c>
      <c r="C65" s="35">
        <v>17</v>
      </c>
    </row>
    <row r="66" spans="1:3" x14ac:dyDescent="0.25">
      <c r="A66" s="24" t="s">
        <v>23</v>
      </c>
      <c r="B66" s="35">
        <v>52</v>
      </c>
      <c r="C66" s="35">
        <v>67</v>
      </c>
    </row>
    <row r="67" spans="1:3" x14ac:dyDescent="0.25">
      <c r="A67" s="24" t="s">
        <v>22</v>
      </c>
      <c r="B67" s="35">
        <v>168</v>
      </c>
      <c r="C67" s="35">
        <v>136</v>
      </c>
    </row>
    <row r="68" spans="1:3" x14ac:dyDescent="0.25">
      <c r="A68" s="24" t="s">
        <v>24</v>
      </c>
      <c r="B68" s="35">
        <v>46</v>
      </c>
      <c r="C68" s="35">
        <v>110</v>
      </c>
    </row>
    <row r="69" spans="1:3" x14ac:dyDescent="0.25">
      <c r="A69" s="24" t="s">
        <v>33</v>
      </c>
      <c r="B69" s="35">
        <v>53</v>
      </c>
      <c r="C69" s="35">
        <v>61</v>
      </c>
    </row>
    <row r="70" spans="1:3" ht="75" x14ac:dyDescent="0.25">
      <c r="A70" s="12" t="s">
        <v>159</v>
      </c>
      <c r="B70" s="35">
        <v>514</v>
      </c>
      <c r="C70" s="35">
        <v>302</v>
      </c>
    </row>
    <row r="71" spans="1:3" x14ac:dyDescent="0.25">
      <c r="A71" s="24" t="s">
        <v>34</v>
      </c>
      <c r="B71" s="35">
        <v>1425</v>
      </c>
      <c r="C71" s="35">
        <v>1477</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33.42578125" bestFit="1"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225</v>
      </c>
    </row>
    <row r="3" spans="1:11" ht="15" customHeight="1" x14ac:dyDescent="0.25">
      <c r="A3" s="119" t="str">
        <f>'Rail Service (Item Nos. 1-6)'!A3</f>
        <v>Railroad: UP</v>
      </c>
      <c r="B3" s="130" t="str">
        <f>'Rail Service (Item Nos. 1-6)'!B3:B4</f>
        <v>Year: 2024</v>
      </c>
      <c r="C3" s="123" t="str">
        <f>'Rail Service (Item Nos. 1-6)'!C3</f>
        <v xml:space="preserve">Reporting Week: </v>
      </c>
      <c r="D3" s="37" t="s">
        <v>1</v>
      </c>
      <c r="E3" s="4">
        <f>'Rail Service (Item Nos. 1-6)'!E3</f>
        <v>45430</v>
      </c>
      <c r="F3" s="15"/>
      <c r="G3" s="17"/>
      <c r="H3" s="17"/>
      <c r="I3" s="15"/>
      <c r="K3" s="38"/>
    </row>
    <row r="4" spans="1:11" ht="15.75" thickBot="1" x14ac:dyDescent="0.3">
      <c r="A4" s="120"/>
      <c r="B4" s="131"/>
      <c r="C4" s="124"/>
      <c r="D4" s="39" t="s">
        <v>2</v>
      </c>
      <c r="E4" s="6">
        <f>'Rail Service (Item Nos. 1-6)'!E4</f>
        <v>45436</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0</v>
      </c>
      <c r="C10" s="97">
        <v>0</v>
      </c>
      <c r="D10" s="97">
        <v>0</v>
      </c>
    </row>
    <row r="11" spans="1:11" x14ac:dyDescent="0.25">
      <c r="A11" s="44" t="s">
        <v>42</v>
      </c>
      <c r="B11" s="97">
        <f t="shared" si="0"/>
        <v>15</v>
      </c>
      <c r="C11" s="97">
        <v>0</v>
      </c>
      <c r="D11" s="97">
        <v>15</v>
      </c>
    </row>
    <row r="12" spans="1:11" x14ac:dyDescent="0.25">
      <c r="A12" s="44" t="s">
        <v>43</v>
      </c>
      <c r="B12" s="97">
        <f t="shared" si="0"/>
        <v>32</v>
      </c>
      <c r="C12" s="97">
        <v>0</v>
      </c>
      <c r="D12" s="97">
        <v>32</v>
      </c>
    </row>
    <row r="13" spans="1:11" x14ac:dyDescent="0.25">
      <c r="A13" s="44" t="s">
        <v>44</v>
      </c>
      <c r="B13" s="97">
        <f t="shared" si="0"/>
        <v>60</v>
      </c>
      <c r="C13" s="97">
        <v>0</v>
      </c>
      <c r="D13" s="97">
        <v>60</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1092</v>
      </c>
      <c r="C18" s="97">
        <v>986</v>
      </c>
      <c r="D18" s="97">
        <v>106</v>
      </c>
    </row>
    <row r="19" spans="1:4" x14ac:dyDescent="0.25">
      <c r="A19" s="44" t="s">
        <v>50</v>
      </c>
      <c r="B19" s="97">
        <f t="shared" si="0"/>
        <v>233</v>
      </c>
      <c r="C19" s="97">
        <v>0</v>
      </c>
      <c r="D19" s="97">
        <v>233</v>
      </c>
    </row>
    <row r="20" spans="1:4" x14ac:dyDescent="0.25">
      <c r="A20" s="44" t="s">
        <v>51</v>
      </c>
      <c r="B20" s="97">
        <f t="shared" si="0"/>
        <v>1030</v>
      </c>
      <c r="C20" s="97">
        <v>880</v>
      </c>
      <c r="D20" s="97">
        <v>150</v>
      </c>
    </row>
    <row r="21" spans="1:4" x14ac:dyDescent="0.25">
      <c r="A21" s="44" t="s">
        <v>52</v>
      </c>
      <c r="B21" s="97">
        <f t="shared" si="0"/>
        <v>0</v>
      </c>
      <c r="C21" s="97">
        <v>0</v>
      </c>
      <c r="D21" s="97">
        <v>0</v>
      </c>
    </row>
    <row r="22" spans="1:4" x14ac:dyDescent="0.25">
      <c r="A22" s="44" t="s">
        <v>53</v>
      </c>
      <c r="B22" s="97">
        <f>SUM(C22:D22)</f>
        <v>971</v>
      </c>
      <c r="C22" s="97">
        <v>766</v>
      </c>
      <c r="D22" s="97">
        <v>205</v>
      </c>
    </row>
    <row r="23" spans="1:4" x14ac:dyDescent="0.25">
      <c r="A23" s="44" t="s">
        <v>54</v>
      </c>
      <c r="B23" s="97">
        <f t="shared" si="0"/>
        <v>0</v>
      </c>
      <c r="C23" s="97">
        <v>0</v>
      </c>
      <c r="D23" s="97">
        <v>0</v>
      </c>
    </row>
    <row r="24" spans="1:4" x14ac:dyDescent="0.25">
      <c r="A24" s="44" t="s">
        <v>55</v>
      </c>
      <c r="B24" s="97">
        <f t="shared" si="0"/>
        <v>0</v>
      </c>
      <c r="C24" s="97">
        <v>0</v>
      </c>
      <c r="D24" s="97">
        <v>0</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756</v>
      </c>
      <c r="C29" s="97">
        <v>431</v>
      </c>
      <c r="D29" s="97">
        <v>325</v>
      </c>
    </row>
    <row r="30" spans="1:4" x14ac:dyDescent="0.25">
      <c r="A30" s="44" t="s">
        <v>61</v>
      </c>
      <c r="B30" s="97">
        <f t="shared" si="0"/>
        <v>469</v>
      </c>
      <c r="C30" s="97">
        <v>220</v>
      </c>
      <c r="D30" s="97">
        <v>249</v>
      </c>
    </row>
    <row r="31" spans="1:4" x14ac:dyDescent="0.25">
      <c r="A31" s="44" t="s">
        <v>62</v>
      </c>
      <c r="B31" s="97">
        <f t="shared" si="0"/>
        <v>0</v>
      </c>
      <c r="C31" s="97">
        <v>0</v>
      </c>
      <c r="D31" s="97">
        <v>0</v>
      </c>
    </row>
    <row r="32" spans="1:4" x14ac:dyDescent="0.25">
      <c r="A32" s="44" t="s">
        <v>63</v>
      </c>
      <c r="B32" s="97">
        <f t="shared" si="0"/>
        <v>26</v>
      </c>
      <c r="C32" s="97">
        <v>0</v>
      </c>
      <c r="D32" s="97">
        <v>26</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1114</v>
      </c>
      <c r="C35" s="97">
        <v>743</v>
      </c>
      <c r="D35" s="97">
        <v>371</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0</v>
      </c>
      <c r="C39" s="97">
        <v>0</v>
      </c>
      <c r="D39" s="97">
        <v>0</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125</v>
      </c>
      <c r="C42" s="97">
        <v>0</v>
      </c>
      <c r="D42" s="97">
        <v>125</v>
      </c>
    </row>
    <row r="43" spans="1:4" x14ac:dyDescent="0.25">
      <c r="A43" s="44" t="s">
        <v>74</v>
      </c>
      <c r="B43" s="97">
        <f t="shared" si="0"/>
        <v>1101</v>
      </c>
      <c r="C43" s="97">
        <v>1068</v>
      </c>
      <c r="D43" s="97">
        <v>33</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0</v>
      </c>
      <c r="C48" s="97">
        <v>0</v>
      </c>
      <c r="D48" s="97">
        <v>0</v>
      </c>
    </row>
    <row r="49" spans="1:19" x14ac:dyDescent="0.25">
      <c r="A49" s="44" t="s">
        <v>80</v>
      </c>
      <c r="B49" s="97">
        <f t="shared" si="0"/>
        <v>144</v>
      </c>
      <c r="C49" s="97">
        <v>0</v>
      </c>
      <c r="D49" s="97">
        <v>144</v>
      </c>
    </row>
    <row r="50" spans="1:19" x14ac:dyDescent="0.25">
      <c r="A50" s="44" t="s">
        <v>81</v>
      </c>
      <c r="B50" s="97">
        <f t="shared" si="0"/>
        <v>0</v>
      </c>
      <c r="C50" s="97">
        <v>0</v>
      </c>
      <c r="D50" s="97">
        <v>0</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17</v>
      </c>
      <c r="C53" s="97">
        <v>0</v>
      </c>
      <c r="D53" s="97">
        <v>17</v>
      </c>
    </row>
    <row r="54" spans="1:19" x14ac:dyDescent="0.25">
      <c r="A54" s="44" t="s">
        <v>85</v>
      </c>
      <c r="B54" s="97">
        <f t="shared" si="0"/>
        <v>231</v>
      </c>
      <c r="C54" s="97">
        <v>207</v>
      </c>
      <c r="D54" s="97">
        <v>24</v>
      </c>
    </row>
    <row r="55" spans="1:19" x14ac:dyDescent="0.25">
      <c r="A55" s="44" t="s">
        <v>86</v>
      </c>
      <c r="B55" s="97">
        <f t="shared" si="0"/>
        <v>0</v>
      </c>
      <c r="C55" s="97">
        <v>0</v>
      </c>
      <c r="D55" s="97">
        <v>0</v>
      </c>
    </row>
    <row r="56" spans="1:19" x14ac:dyDescent="0.25">
      <c r="A56" s="44" t="s">
        <v>87</v>
      </c>
      <c r="B56" s="97">
        <f t="shared" si="0"/>
        <v>16</v>
      </c>
      <c r="C56" s="97">
        <v>0</v>
      </c>
      <c r="D56" s="97">
        <v>16</v>
      </c>
    </row>
    <row r="57" spans="1:19" x14ac:dyDescent="0.25">
      <c r="A57" s="44" t="s">
        <v>18</v>
      </c>
      <c r="B57" s="97">
        <f>SUM(B9:B56)</f>
        <v>7432</v>
      </c>
      <c r="C57" s="97">
        <f>SUM(C9:C56)</f>
        <v>5301</v>
      </c>
      <c r="D57" s="97">
        <f>SUM(D9:D56)</f>
        <v>2131</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4" width="29.7109375" customWidth="1"/>
    <col min="5" max="5" width="33.42578125" bestFit="1"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225</v>
      </c>
    </row>
    <row r="3" spans="1:10" x14ac:dyDescent="0.25">
      <c r="A3" s="119" t="str">
        <f>'Rail Service (Item Nos. 1-6)'!A3</f>
        <v>Railroad: UP</v>
      </c>
      <c r="B3" s="121" t="str">
        <f>'Rail Service (Item Nos. 1-6)'!B3:B4</f>
        <v>Year: 2024</v>
      </c>
      <c r="C3" s="123" t="str">
        <f>'Rail Service (Item Nos. 1-6)'!C3</f>
        <v xml:space="preserve">Reporting Week: </v>
      </c>
      <c r="D3" s="4">
        <f>'Rail Service (Item Nos. 1-6)'!E3</f>
        <v>45430</v>
      </c>
      <c r="F3" s="17"/>
      <c r="G3" s="17"/>
      <c r="H3" s="15"/>
      <c r="J3" s="38"/>
    </row>
    <row r="4" spans="1:10" ht="15.75" thickBot="1" x14ac:dyDescent="0.3">
      <c r="A4" s="120"/>
      <c r="B4" s="122"/>
      <c r="C4" s="124"/>
      <c r="D4" s="6">
        <f>'Rail Service (Item Nos. 1-6)'!E4</f>
        <v>45436</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09" t="s">
        <v>152</v>
      </c>
      <c r="E8" s="11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10</v>
      </c>
      <c r="C11" s="99">
        <v>78</v>
      </c>
      <c r="D11" s="99">
        <v>0</v>
      </c>
      <c r="E11" s="99">
        <v>6</v>
      </c>
    </row>
    <row r="12" spans="1:10" x14ac:dyDescent="0.25">
      <c r="A12" s="57" t="s">
        <v>42</v>
      </c>
      <c r="B12" s="98">
        <v>20</v>
      </c>
      <c r="C12" s="98">
        <v>1</v>
      </c>
      <c r="D12" s="98">
        <v>0</v>
      </c>
      <c r="E12" s="98">
        <v>0</v>
      </c>
    </row>
    <row r="13" spans="1:10" x14ac:dyDescent="0.25">
      <c r="A13" s="57" t="s">
        <v>43</v>
      </c>
      <c r="B13" s="99">
        <v>5</v>
      </c>
      <c r="C13" s="99">
        <v>15</v>
      </c>
      <c r="D13" s="99">
        <v>0</v>
      </c>
      <c r="E13" s="99">
        <v>0</v>
      </c>
    </row>
    <row r="14" spans="1:10" x14ac:dyDescent="0.25">
      <c r="A14" s="57" t="s">
        <v>44</v>
      </c>
      <c r="B14" s="98">
        <v>25</v>
      </c>
      <c r="C14" s="98">
        <v>4</v>
      </c>
      <c r="D14" s="98">
        <v>0</v>
      </c>
      <c r="E14" s="98">
        <v>3</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37</v>
      </c>
      <c r="C19" s="99">
        <v>128</v>
      </c>
      <c r="D19" s="99">
        <v>0</v>
      </c>
      <c r="E19" s="99">
        <v>2</v>
      </c>
    </row>
    <row r="20" spans="1:5" x14ac:dyDescent="0.25">
      <c r="A20" s="57" t="s">
        <v>50</v>
      </c>
      <c r="B20" s="98">
        <v>11</v>
      </c>
      <c r="C20" s="98">
        <v>216</v>
      </c>
      <c r="D20" s="98">
        <v>0</v>
      </c>
      <c r="E20" s="98">
        <v>1</v>
      </c>
    </row>
    <row r="21" spans="1:5" x14ac:dyDescent="0.25">
      <c r="A21" s="57" t="s">
        <v>51</v>
      </c>
      <c r="B21" s="99">
        <v>15</v>
      </c>
      <c r="C21" s="99">
        <v>86</v>
      </c>
      <c r="D21" s="99">
        <v>0</v>
      </c>
      <c r="E21" s="99">
        <v>0</v>
      </c>
    </row>
    <row r="22" spans="1:5" x14ac:dyDescent="0.25">
      <c r="A22" s="57" t="s">
        <v>52</v>
      </c>
      <c r="B22" s="98">
        <v>0</v>
      </c>
      <c r="C22" s="98">
        <v>0</v>
      </c>
      <c r="D22" s="98">
        <v>0</v>
      </c>
      <c r="E22" s="98">
        <v>0</v>
      </c>
    </row>
    <row r="23" spans="1:5" x14ac:dyDescent="0.25">
      <c r="A23" s="57" t="s">
        <v>53</v>
      </c>
      <c r="B23" s="99">
        <v>549</v>
      </c>
      <c r="C23" s="99">
        <v>102</v>
      </c>
      <c r="D23" s="99">
        <v>0</v>
      </c>
      <c r="E23" s="99">
        <v>368</v>
      </c>
    </row>
    <row r="24" spans="1:5" x14ac:dyDescent="0.25">
      <c r="A24" s="57" t="s">
        <v>54</v>
      </c>
      <c r="B24" s="98">
        <v>0</v>
      </c>
      <c r="C24" s="98">
        <v>0</v>
      </c>
      <c r="D24" s="98">
        <v>0</v>
      </c>
      <c r="E24" s="98">
        <v>0</v>
      </c>
    </row>
    <row r="25" spans="1:5" x14ac:dyDescent="0.25">
      <c r="A25" s="57" t="s">
        <v>55</v>
      </c>
      <c r="B25" s="99">
        <v>0</v>
      </c>
      <c r="C25" s="99">
        <v>0</v>
      </c>
      <c r="D25" s="99">
        <v>0</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37</v>
      </c>
      <c r="C30" s="98">
        <v>157</v>
      </c>
      <c r="D30" s="98">
        <v>0</v>
      </c>
      <c r="E30" s="98">
        <v>0</v>
      </c>
    </row>
    <row r="31" spans="1:5" x14ac:dyDescent="0.25">
      <c r="A31" s="57" t="s">
        <v>61</v>
      </c>
      <c r="B31" s="99">
        <v>11</v>
      </c>
      <c r="C31" s="99">
        <v>26</v>
      </c>
      <c r="D31" s="99">
        <v>0</v>
      </c>
      <c r="E31" s="99">
        <v>0</v>
      </c>
    </row>
    <row r="32" spans="1:5" x14ac:dyDescent="0.25">
      <c r="A32" s="57" t="s">
        <v>62</v>
      </c>
      <c r="B32" s="98">
        <v>0</v>
      </c>
      <c r="C32" s="98">
        <v>0</v>
      </c>
      <c r="D32" s="98">
        <v>0</v>
      </c>
      <c r="E32" s="98">
        <v>0</v>
      </c>
    </row>
    <row r="33" spans="1:6" x14ac:dyDescent="0.25">
      <c r="A33" s="57" t="s">
        <v>63</v>
      </c>
      <c r="B33" s="99">
        <v>1</v>
      </c>
      <c r="C33" s="99">
        <v>32</v>
      </c>
      <c r="D33" s="99">
        <v>0</v>
      </c>
      <c r="E33" s="99">
        <v>0</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71</v>
      </c>
      <c r="C36" s="98">
        <v>194</v>
      </c>
      <c r="D36" s="98">
        <v>0</v>
      </c>
      <c r="E36" s="98">
        <v>19</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3</v>
      </c>
      <c r="C43" s="99">
        <v>48</v>
      </c>
      <c r="D43" s="99">
        <v>0</v>
      </c>
      <c r="E43" s="99">
        <v>1</v>
      </c>
    </row>
    <row r="44" spans="1:6" x14ac:dyDescent="0.25">
      <c r="A44" s="57" t="s">
        <v>74</v>
      </c>
      <c r="B44" s="98">
        <v>0</v>
      </c>
      <c r="C44" s="98">
        <v>6</v>
      </c>
      <c r="D44" s="98">
        <v>0</v>
      </c>
      <c r="E44" s="98">
        <v>0</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36</v>
      </c>
      <c r="C50" s="98">
        <v>34</v>
      </c>
      <c r="D50" s="98">
        <v>0</v>
      </c>
      <c r="E50" s="98">
        <v>5</v>
      </c>
    </row>
    <row r="51" spans="1:5" x14ac:dyDescent="0.25">
      <c r="A51" s="57" t="s">
        <v>81</v>
      </c>
      <c r="B51" s="99">
        <v>0</v>
      </c>
      <c r="C51" s="99">
        <v>0</v>
      </c>
      <c r="D51" s="99">
        <v>0</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3</v>
      </c>
      <c r="C54" s="98">
        <v>14</v>
      </c>
      <c r="D54" s="98">
        <v>0</v>
      </c>
      <c r="E54" s="98">
        <v>1</v>
      </c>
    </row>
    <row r="55" spans="1:5" x14ac:dyDescent="0.25">
      <c r="A55" s="57" t="s">
        <v>85</v>
      </c>
      <c r="B55" s="99">
        <v>1</v>
      </c>
      <c r="C55" s="99">
        <v>2</v>
      </c>
      <c r="D55" s="99">
        <v>0</v>
      </c>
      <c r="E55" s="99">
        <v>1</v>
      </c>
    </row>
    <row r="56" spans="1:5" x14ac:dyDescent="0.25">
      <c r="A56" s="57" t="s">
        <v>86</v>
      </c>
      <c r="B56" s="98">
        <v>0</v>
      </c>
      <c r="C56" s="98">
        <v>0</v>
      </c>
      <c r="D56" s="98">
        <v>0</v>
      </c>
      <c r="E56" s="98">
        <v>0</v>
      </c>
    </row>
    <row r="57" spans="1:5" x14ac:dyDescent="0.25">
      <c r="A57" s="57" t="s">
        <v>87</v>
      </c>
      <c r="B57" s="99">
        <v>0</v>
      </c>
      <c r="C57" s="99">
        <v>13</v>
      </c>
      <c r="D57" s="99">
        <v>0</v>
      </c>
      <c r="E57" s="99">
        <v>0</v>
      </c>
    </row>
    <row r="58" spans="1:5" x14ac:dyDescent="0.25">
      <c r="A58" s="58" t="s">
        <v>92</v>
      </c>
      <c r="B58" s="100">
        <f>SUM(B10:B57)</f>
        <v>835</v>
      </c>
      <c r="C58" s="100">
        <f>SUM(C10:C57)</f>
        <v>1156</v>
      </c>
      <c r="D58" s="100">
        <f>SUM(D10:D57)</f>
        <v>0</v>
      </c>
      <c r="E58" s="100">
        <f>SUM(E10:E57)</f>
        <v>407</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33.42578125" bestFit="1"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225</v>
      </c>
    </row>
    <row r="3" spans="1:8" x14ac:dyDescent="0.25">
      <c r="A3" s="119" t="str">
        <f>'Rail Service (Item Nos. 1-6)'!A3</f>
        <v>Railroad: UP</v>
      </c>
      <c r="B3" s="121" t="str">
        <f>'Rail Service (Item Nos. 1-6)'!B3:B4</f>
        <v>Year: 2024</v>
      </c>
      <c r="C3" s="123" t="str">
        <f>'Rail Service (Item Nos. 1-6)'!C3</f>
        <v xml:space="preserve">Reporting Week: </v>
      </c>
      <c r="D3" s="60" t="s">
        <v>1</v>
      </c>
      <c r="E3" s="4">
        <f>'Rail Service (Item Nos. 1-6)'!E3</f>
        <v>45430</v>
      </c>
      <c r="F3" s="15"/>
      <c r="H3" s="38"/>
    </row>
    <row r="4" spans="1:8" ht="15.75" thickBot="1" x14ac:dyDescent="0.3">
      <c r="A4" s="120"/>
      <c r="B4" s="122"/>
      <c r="C4" s="124"/>
      <c r="D4" s="61" t="s">
        <v>2</v>
      </c>
      <c r="E4" s="6">
        <f>'Rail Service (Item Nos. 1-6)'!E4</f>
        <v>45436</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172</v>
      </c>
      <c r="B9" s="66">
        <v>10.1</v>
      </c>
      <c r="C9" s="66">
        <v>8.9</v>
      </c>
    </row>
    <row r="10" spans="1:8" x14ac:dyDescent="0.25">
      <c r="A10" s="67" t="s">
        <v>173</v>
      </c>
      <c r="B10" s="68">
        <v>2.4</v>
      </c>
      <c r="C10" s="68">
        <v>1.7</v>
      </c>
    </row>
    <row r="11" spans="1:8" x14ac:dyDescent="0.25">
      <c r="A11" s="67" t="s">
        <v>17</v>
      </c>
      <c r="B11" s="68" t="s">
        <v>174</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175</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176</v>
      </c>
      <c r="B21" s="68">
        <v>3.9</v>
      </c>
      <c r="C21" s="68">
        <v>2.5</v>
      </c>
    </row>
    <row r="22" spans="1:5" ht="15" customHeight="1" x14ac:dyDescent="0.25">
      <c r="A22" s="71" t="s">
        <v>177</v>
      </c>
      <c r="B22" s="68">
        <v>2.8</v>
      </c>
      <c r="C22" s="68">
        <v>2.5</v>
      </c>
    </row>
    <row r="23" spans="1:5" ht="15" customHeight="1" x14ac:dyDescent="0.25">
      <c r="A23" s="71" t="s">
        <v>178</v>
      </c>
      <c r="B23" s="68">
        <v>4.3</v>
      </c>
      <c r="C23" s="68">
        <v>2.5</v>
      </c>
    </row>
    <row r="24" spans="1:5" ht="15" customHeight="1" x14ac:dyDescent="0.25">
      <c r="A24" s="71" t="s">
        <v>179</v>
      </c>
      <c r="B24" s="68">
        <v>1.6</v>
      </c>
      <c r="C24" s="68">
        <v>1.5</v>
      </c>
    </row>
    <row r="25" spans="1:5" ht="15" customHeight="1" x14ac:dyDescent="0.25">
      <c r="A25" s="71" t="s">
        <v>180</v>
      </c>
      <c r="B25" s="68">
        <v>6.2</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2.7</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4" width="25.7109375" style="73" customWidth="1"/>
    <col min="5" max="5" width="31.7109375" style="73" bestFit="1"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225</v>
      </c>
    </row>
    <row r="3" spans="1:14" customFormat="1" ht="15" x14ac:dyDescent="0.25">
      <c r="A3" s="119" t="str">
        <f>'Rail Service (Item Nos. 1-6)'!A3</f>
        <v>Railroad: UP</v>
      </c>
      <c r="B3" s="121" t="str">
        <f>'Rail Service (Item Nos. 1-6)'!B3:B4</f>
        <v>Year: 2024</v>
      </c>
      <c r="C3" s="123" t="str">
        <f>'Rail Service (Item Nos. 1-6)'!C3</f>
        <v xml:space="preserve">Reporting Week: </v>
      </c>
      <c r="D3" s="72" t="s">
        <v>1</v>
      </c>
      <c r="E3" s="4">
        <f>'Rail Service (Item Nos. 1-6)'!E3+1</f>
        <v>45431</v>
      </c>
      <c r="F3" s="15"/>
      <c r="G3" s="15"/>
      <c r="I3" s="38"/>
    </row>
    <row r="4" spans="1:14" customFormat="1" ht="15.75" thickBot="1" x14ac:dyDescent="0.3">
      <c r="A4" s="120"/>
      <c r="B4" s="122"/>
      <c r="C4" s="124"/>
      <c r="D4" s="61" t="s">
        <v>2</v>
      </c>
      <c r="E4" s="6">
        <f>'Rail Service (Item Nos. 1-6)'!E4+1</f>
        <v>45437</v>
      </c>
      <c r="F4" s="15"/>
      <c r="G4" s="15"/>
      <c r="I4" s="38"/>
    </row>
    <row r="5" spans="1:14" customFormat="1" ht="15.75" thickBot="1" x14ac:dyDescent="0.3">
      <c r="E5" s="7"/>
      <c r="F5" s="7"/>
    </row>
    <row r="6" spans="1:14" customFormat="1" ht="47.25" customHeight="1" thickBot="1" x14ac:dyDescent="0.3">
      <c r="A6" s="108" t="s">
        <v>149</v>
      </c>
      <c r="B6" s="109"/>
      <c r="C6" s="109"/>
      <c r="D6" s="109"/>
      <c r="E6" s="11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16883</v>
      </c>
      <c r="E9" s="102">
        <v>3833</v>
      </c>
    </row>
    <row r="10" spans="1:14" x14ac:dyDescent="0.2">
      <c r="A10" s="80"/>
      <c r="B10" s="80" t="s">
        <v>21</v>
      </c>
      <c r="C10" s="80" t="s">
        <v>130</v>
      </c>
      <c r="D10" s="103">
        <v>10959</v>
      </c>
      <c r="E10" s="103">
        <v>72</v>
      </c>
    </row>
    <row r="11" spans="1:14" x14ac:dyDescent="0.2">
      <c r="A11" s="80"/>
      <c r="B11" s="80" t="s">
        <v>106</v>
      </c>
      <c r="C11" s="79" t="s">
        <v>111</v>
      </c>
      <c r="D11" s="103">
        <v>735</v>
      </c>
      <c r="E11" s="103">
        <v>52</v>
      </c>
    </row>
    <row r="12" spans="1:14" x14ac:dyDescent="0.2">
      <c r="A12" s="80"/>
      <c r="B12" s="80" t="s">
        <v>108</v>
      </c>
      <c r="C12" s="80" t="s">
        <v>131</v>
      </c>
      <c r="D12" s="103">
        <v>6393</v>
      </c>
      <c r="E12" s="103">
        <v>207</v>
      </c>
    </row>
    <row r="13" spans="1:14" x14ac:dyDescent="0.2">
      <c r="A13" s="80"/>
      <c r="B13" s="80" t="s">
        <v>121</v>
      </c>
      <c r="C13" s="79" t="s">
        <v>132</v>
      </c>
      <c r="D13" s="103">
        <v>171</v>
      </c>
      <c r="E13" s="103">
        <v>135</v>
      </c>
    </row>
    <row r="14" spans="1:14" x14ac:dyDescent="0.2">
      <c r="A14" s="80"/>
      <c r="B14" s="80" t="s">
        <v>122</v>
      </c>
      <c r="C14" s="80" t="s">
        <v>133</v>
      </c>
      <c r="D14" s="103">
        <v>2637</v>
      </c>
      <c r="E14" s="103">
        <v>2419</v>
      </c>
    </row>
    <row r="15" spans="1:14" x14ac:dyDescent="0.2">
      <c r="A15" s="80"/>
      <c r="B15" s="80" t="s">
        <v>101</v>
      </c>
      <c r="C15" s="79" t="s">
        <v>134</v>
      </c>
      <c r="D15" s="103">
        <v>3655</v>
      </c>
      <c r="E15" s="103">
        <v>719</v>
      </c>
    </row>
    <row r="16" spans="1:14" x14ac:dyDescent="0.2">
      <c r="A16" s="80"/>
      <c r="B16" s="80" t="s">
        <v>20</v>
      </c>
      <c r="C16" s="80" t="s">
        <v>135</v>
      </c>
      <c r="D16" s="103">
        <v>5539</v>
      </c>
      <c r="E16" s="103">
        <v>2076</v>
      </c>
    </row>
    <row r="17" spans="1:17" x14ac:dyDescent="0.2">
      <c r="A17" s="80"/>
      <c r="B17" s="80" t="s">
        <v>107</v>
      </c>
      <c r="C17" s="79" t="s">
        <v>136</v>
      </c>
      <c r="D17" s="103">
        <v>840</v>
      </c>
      <c r="E17" s="103">
        <v>99</v>
      </c>
    </row>
    <row r="18" spans="1:17" x14ac:dyDescent="0.2">
      <c r="A18" s="80"/>
      <c r="B18" s="80" t="s">
        <v>104</v>
      </c>
      <c r="C18" s="80" t="s">
        <v>137</v>
      </c>
      <c r="D18" s="103">
        <v>1308</v>
      </c>
      <c r="E18" s="103">
        <v>782</v>
      </c>
    </row>
    <row r="19" spans="1:17" x14ac:dyDescent="0.2">
      <c r="A19" s="80"/>
      <c r="B19" s="80" t="s">
        <v>105</v>
      </c>
      <c r="C19" s="79" t="s">
        <v>138</v>
      </c>
      <c r="D19" s="103">
        <v>473</v>
      </c>
      <c r="E19" s="103">
        <v>86</v>
      </c>
    </row>
    <row r="20" spans="1:17" x14ac:dyDescent="0.2">
      <c r="A20" s="80"/>
      <c r="B20" s="80" t="s">
        <v>123</v>
      </c>
      <c r="C20" s="80" t="s">
        <v>139</v>
      </c>
      <c r="D20" s="103">
        <v>1279</v>
      </c>
      <c r="E20" s="103">
        <v>1373</v>
      </c>
    </row>
    <row r="21" spans="1:17" x14ac:dyDescent="0.2">
      <c r="A21" s="80"/>
      <c r="B21" s="80" t="s">
        <v>124</v>
      </c>
      <c r="C21" s="79" t="s">
        <v>140</v>
      </c>
      <c r="D21" s="103">
        <v>2959</v>
      </c>
      <c r="E21" s="103">
        <v>6009</v>
      </c>
    </row>
    <row r="22" spans="1:17" x14ac:dyDescent="0.2">
      <c r="A22" s="80"/>
      <c r="B22" s="80" t="s">
        <v>125</v>
      </c>
      <c r="C22" s="80" t="s">
        <v>141</v>
      </c>
      <c r="D22" s="103">
        <v>1217</v>
      </c>
      <c r="E22" s="103">
        <v>90</v>
      </c>
    </row>
    <row r="23" spans="1:17" x14ac:dyDescent="0.2">
      <c r="A23" s="80"/>
      <c r="B23" s="80" t="s">
        <v>126</v>
      </c>
      <c r="C23" s="79" t="s">
        <v>142</v>
      </c>
      <c r="D23" s="103">
        <v>3554</v>
      </c>
      <c r="E23" s="103">
        <v>1860</v>
      </c>
    </row>
    <row r="24" spans="1:17" x14ac:dyDescent="0.2">
      <c r="A24" s="80"/>
      <c r="B24" s="80" t="s">
        <v>103</v>
      </c>
      <c r="C24" s="80" t="s">
        <v>143</v>
      </c>
      <c r="D24" s="103">
        <v>235</v>
      </c>
      <c r="E24" s="103">
        <v>239</v>
      </c>
    </row>
    <row r="25" spans="1:17" x14ac:dyDescent="0.2">
      <c r="A25" s="80"/>
      <c r="B25" s="80" t="s">
        <v>127</v>
      </c>
      <c r="C25" s="79" t="s">
        <v>144</v>
      </c>
      <c r="D25" s="103">
        <v>726</v>
      </c>
      <c r="E25" s="103">
        <v>1082</v>
      </c>
    </row>
    <row r="26" spans="1:17" x14ac:dyDescent="0.2">
      <c r="A26" s="80"/>
      <c r="B26" s="80" t="s">
        <v>109</v>
      </c>
      <c r="C26" s="80" t="s">
        <v>145</v>
      </c>
      <c r="D26" s="103">
        <v>2402</v>
      </c>
      <c r="E26" s="103">
        <v>713</v>
      </c>
    </row>
    <row r="27" spans="1:17" x14ac:dyDescent="0.2">
      <c r="A27" s="80"/>
      <c r="B27" s="80" t="s">
        <v>128</v>
      </c>
      <c r="C27" s="79" t="s">
        <v>146</v>
      </c>
      <c r="D27" s="103">
        <v>475</v>
      </c>
      <c r="E27" s="103">
        <v>247</v>
      </c>
    </row>
    <row r="28" spans="1:17" x14ac:dyDescent="0.2">
      <c r="A28" s="80"/>
      <c r="B28" s="80" t="s">
        <v>34</v>
      </c>
      <c r="C28" s="80" t="s">
        <v>113</v>
      </c>
      <c r="D28" s="103">
        <v>2321</v>
      </c>
      <c r="E28" s="103">
        <v>825</v>
      </c>
    </row>
    <row r="29" spans="1:17" x14ac:dyDescent="0.2">
      <c r="A29" s="80"/>
      <c r="B29" s="80" t="s">
        <v>110</v>
      </c>
      <c r="C29" s="80" t="s">
        <v>147</v>
      </c>
      <c r="D29" s="103">
        <v>60235</v>
      </c>
      <c r="E29" s="103">
        <v>10514</v>
      </c>
    </row>
    <row r="30" spans="1:17" ht="15" x14ac:dyDescent="0.2">
      <c r="A30" s="80"/>
      <c r="B30" s="80" t="s">
        <v>112</v>
      </c>
      <c r="C30" s="80" t="s">
        <v>148</v>
      </c>
      <c r="D30" s="103">
        <v>1466</v>
      </c>
      <c r="E30" s="103">
        <v>24</v>
      </c>
      <c r="H30" s="84"/>
    </row>
    <row r="31" spans="1:17" ht="30" customHeight="1" thickBot="1" x14ac:dyDescent="0.25"/>
    <row r="32" spans="1:17" ht="48.75" customHeight="1" thickBot="1" x14ac:dyDescent="0.25">
      <c r="A32" s="108" t="s">
        <v>150</v>
      </c>
      <c r="B32" s="109"/>
      <c r="C32" s="109"/>
      <c r="D32" s="109"/>
      <c r="E32" s="11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995</v>
      </c>
      <c r="E35" s="102">
        <v>1508</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200</v>
      </c>
      <c r="B2" s="7" t="s">
        <v>199</v>
      </c>
      <c r="C2" s="7" t="s">
        <v>201</v>
      </c>
    </row>
    <row r="3" spans="1:3" x14ac:dyDescent="0.25">
      <c r="A3" t="s">
        <v>20</v>
      </c>
      <c r="B3" s="101" t="s">
        <v>202</v>
      </c>
      <c r="C3" t="s">
        <v>20</v>
      </c>
    </row>
    <row r="4" spans="1:3" x14ac:dyDescent="0.25">
      <c r="A4" t="s">
        <v>121</v>
      </c>
      <c r="B4" s="101" t="s">
        <v>203</v>
      </c>
      <c r="C4" t="s">
        <v>181</v>
      </c>
    </row>
    <row r="5" spans="1:3" x14ac:dyDescent="0.25">
      <c r="A5" t="s">
        <v>105</v>
      </c>
      <c r="B5" s="101" t="s">
        <v>204</v>
      </c>
      <c r="C5" t="s">
        <v>105</v>
      </c>
    </row>
    <row r="6" spans="1:3" x14ac:dyDescent="0.25">
      <c r="A6" t="s">
        <v>21</v>
      </c>
      <c r="B6" s="101" t="s">
        <v>205</v>
      </c>
      <c r="C6" t="s">
        <v>21</v>
      </c>
    </row>
    <row r="7" spans="1:3" x14ac:dyDescent="0.25">
      <c r="A7" t="s">
        <v>108</v>
      </c>
      <c r="B7" s="101" t="s">
        <v>206</v>
      </c>
      <c r="C7" t="s">
        <v>182</v>
      </c>
    </row>
    <row r="8" spans="1:3" x14ac:dyDescent="0.25">
      <c r="A8" t="s">
        <v>125</v>
      </c>
      <c r="B8" s="101" t="s">
        <v>207</v>
      </c>
      <c r="C8" t="s">
        <v>183</v>
      </c>
    </row>
    <row r="9" spans="1:3" x14ac:dyDescent="0.25">
      <c r="A9" t="s">
        <v>101</v>
      </c>
      <c r="B9" s="101" t="s">
        <v>208</v>
      </c>
      <c r="C9" t="s">
        <v>101</v>
      </c>
    </row>
    <row r="10" spans="1:3" x14ac:dyDescent="0.25">
      <c r="A10" t="s">
        <v>122</v>
      </c>
      <c r="B10" s="101" t="s">
        <v>209</v>
      </c>
      <c r="C10" t="s">
        <v>184</v>
      </c>
    </row>
    <row r="11" spans="1:3" x14ac:dyDescent="0.25">
      <c r="A11" t="s">
        <v>103</v>
      </c>
      <c r="B11" s="101" t="s">
        <v>210</v>
      </c>
      <c r="C11" t="s">
        <v>103</v>
      </c>
    </row>
    <row r="12" spans="1:3" x14ac:dyDescent="0.25">
      <c r="A12" t="s">
        <v>104</v>
      </c>
      <c r="B12" s="101" t="s">
        <v>211</v>
      </c>
      <c r="C12" t="s">
        <v>185</v>
      </c>
    </row>
    <row r="13" spans="1:3" x14ac:dyDescent="0.25">
      <c r="A13" t="s">
        <v>127</v>
      </c>
      <c r="B13" s="101" t="s">
        <v>212</v>
      </c>
      <c r="C13" t="s">
        <v>186</v>
      </c>
    </row>
    <row r="14" spans="1:3" x14ac:dyDescent="0.25">
      <c r="A14" t="s">
        <v>102</v>
      </c>
      <c r="B14" s="101" t="s">
        <v>213</v>
      </c>
      <c r="C14" t="s">
        <v>187</v>
      </c>
    </row>
    <row r="15" spans="1:3" x14ac:dyDescent="0.25">
      <c r="A15" t="s">
        <v>126</v>
      </c>
      <c r="B15" s="101" t="s">
        <v>214</v>
      </c>
      <c r="C15" t="s">
        <v>126</v>
      </c>
    </row>
    <row r="16" spans="1:3" x14ac:dyDescent="0.25">
      <c r="A16" t="s">
        <v>109</v>
      </c>
      <c r="B16" s="101" t="s">
        <v>215</v>
      </c>
      <c r="C16" t="s">
        <v>188</v>
      </c>
    </row>
    <row r="17" spans="1:3" x14ac:dyDescent="0.25">
      <c r="A17" t="s">
        <v>106</v>
      </c>
      <c r="B17" s="101" t="s">
        <v>216</v>
      </c>
      <c r="C17" t="s">
        <v>106</v>
      </c>
    </row>
    <row r="18" spans="1:3" x14ac:dyDescent="0.25">
      <c r="A18" t="s">
        <v>123</v>
      </c>
      <c r="B18" s="101" t="s">
        <v>217</v>
      </c>
      <c r="C18" t="s">
        <v>189</v>
      </c>
    </row>
    <row r="19" spans="1:3" x14ac:dyDescent="0.25">
      <c r="A19" t="s">
        <v>124</v>
      </c>
      <c r="B19" s="101" t="s">
        <v>218</v>
      </c>
      <c r="C19" t="s">
        <v>190</v>
      </c>
    </row>
    <row r="20" spans="1:3" x14ac:dyDescent="0.25">
      <c r="A20" t="s">
        <v>107</v>
      </c>
      <c r="B20" s="101" t="s">
        <v>219</v>
      </c>
      <c r="C20" t="s">
        <v>191</v>
      </c>
    </row>
    <row r="21" spans="1:3" x14ac:dyDescent="0.25">
      <c r="A21" t="s">
        <v>128</v>
      </c>
      <c r="B21" s="101" t="s">
        <v>220</v>
      </c>
      <c r="C21" t="s">
        <v>192</v>
      </c>
    </row>
    <row r="22" spans="1:3" x14ac:dyDescent="0.25">
      <c r="A22" t="s">
        <v>34</v>
      </c>
      <c r="B22" s="101" t="s">
        <v>221</v>
      </c>
      <c r="C22" t="s">
        <v>34</v>
      </c>
    </row>
    <row r="23" spans="1:3" x14ac:dyDescent="0.25">
      <c r="A23" t="s">
        <v>110</v>
      </c>
      <c r="B23" t="s">
        <v>195</v>
      </c>
      <c r="C23" t="s">
        <v>110</v>
      </c>
    </row>
    <row r="24" spans="1:3" x14ac:dyDescent="0.25">
      <c r="A24" t="s">
        <v>112</v>
      </c>
      <c r="B24" t="s">
        <v>196</v>
      </c>
      <c r="C24" t="s">
        <v>112</v>
      </c>
    </row>
    <row r="25" spans="1:3" x14ac:dyDescent="0.25">
      <c r="A25" t="s">
        <v>33</v>
      </c>
      <c r="B25" s="101" t="s">
        <v>222</v>
      </c>
      <c r="C25" t="s">
        <v>33</v>
      </c>
    </row>
    <row r="27" spans="1:3" x14ac:dyDescent="0.25">
      <c r="B27" t="s">
        <v>193</v>
      </c>
      <c r="C27" t="s">
        <v>194</v>
      </c>
    </row>
    <row r="28" spans="1:3" x14ac:dyDescent="0.25">
      <c r="B28" t="s">
        <v>197</v>
      </c>
      <c r="C28"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Greg Cottrell</cp:lastModifiedBy>
  <cp:lastPrinted>2021-05-10T22:28:50Z</cp:lastPrinted>
  <dcterms:created xsi:type="dcterms:W3CDTF">2016-12-06T20:27:51Z</dcterms:created>
  <dcterms:modified xsi:type="dcterms:W3CDTF">2024-05-28T17:54:51Z</dcterms:modified>
</cp:coreProperties>
</file>